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5-2026\UNIT ATI\1. OPEN DATA\"/>
    </mc:Choice>
  </mc:AlternateContent>
  <xr:revisionPtr revIDLastSave="0" documentId="13_ncr:1_{58D4FBC1-1B12-4F82-A29A-692DC329E358}" xr6:coauthVersionLast="36" xr6:coauthVersionMax="36" xr10:uidLastSave="{00000000-0000-0000-0000-000000000000}"/>
  <bookViews>
    <workbookView xWindow="0" yWindow="0" windowWidth="28800" windowHeight="13125" firstSheet="5" activeTab="18" xr2:uid="{00000000-000D-0000-FFFF-FFFF00000000}"/>
  </bookViews>
  <sheets>
    <sheet name="Header Definition" sheetId="14" r:id="rId1"/>
    <sheet name="Description" sheetId="13" r:id="rId2"/>
    <sheet name="2010" sheetId="32" r:id="rId3"/>
    <sheet name="2011" sheetId="31" r:id="rId4"/>
    <sheet name="2012" sheetId="30" r:id="rId5"/>
    <sheet name="2013" sheetId="29" r:id="rId6"/>
    <sheet name="2014" sheetId="28" r:id="rId7"/>
    <sheet name="2015" sheetId="27" r:id="rId8"/>
    <sheet name="2016" sheetId="26" r:id="rId9"/>
    <sheet name="2017" sheetId="25" r:id="rId10"/>
    <sheet name="2018" sheetId="24" r:id="rId11"/>
    <sheet name="2019" sheetId="23" r:id="rId12"/>
    <sheet name="2020" sheetId="15" r:id="rId13"/>
    <sheet name="2021" sheetId="16" r:id="rId14"/>
    <sheet name="2022" sheetId="18" r:id="rId15"/>
    <sheet name="2023" sheetId="19" r:id="rId16"/>
    <sheet name="2024" sheetId="20" r:id="rId17"/>
    <sheet name="2025" sheetId="21" r:id="rId18"/>
    <sheet name="RUMUSAN PERMOHONA HK 2010-2025" sheetId="9" r:id="rId19"/>
    <sheet name="Sheet1" sheetId="12" r:id="rId20"/>
  </sheets>
  <calcPr calcId="191029"/>
</workbook>
</file>

<file path=xl/calcChain.xml><?xml version="1.0" encoding="utf-8"?>
<calcChain xmlns="http://schemas.openxmlformats.org/spreadsheetml/2006/main">
  <c r="K18" i="9" l="1"/>
  <c r="C18" i="9" l="1"/>
  <c r="D18" i="9"/>
  <c r="E18" i="9"/>
  <c r="F18" i="9"/>
  <c r="G18" i="9"/>
  <c r="H18" i="9"/>
  <c r="I18" i="9"/>
  <c r="J18" i="9"/>
  <c r="B18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G2" i="9"/>
  <c r="H2" i="9"/>
  <c r="I2" i="9"/>
  <c r="J2" i="9"/>
  <c r="G3" i="9"/>
  <c r="H3" i="9"/>
  <c r="I3" i="9"/>
  <c r="J3" i="9"/>
  <c r="G4" i="9"/>
  <c r="H4" i="9"/>
  <c r="I4" i="9"/>
  <c r="J4" i="9"/>
  <c r="G5" i="9"/>
  <c r="H5" i="9"/>
  <c r="I5" i="9"/>
  <c r="J5" i="9"/>
  <c r="G6" i="9"/>
  <c r="H6" i="9"/>
  <c r="I6" i="9"/>
  <c r="J6" i="9"/>
  <c r="G7" i="9"/>
  <c r="H7" i="9"/>
  <c r="I7" i="9"/>
  <c r="J7" i="9"/>
  <c r="G8" i="9"/>
  <c r="H8" i="9"/>
  <c r="I8" i="9"/>
  <c r="J8" i="9"/>
  <c r="G9" i="9"/>
  <c r="H9" i="9"/>
  <c r="I9" i="9"/>
  <c r="J9" i="9"/>
  <c r="G10" i="9"/>
  <c r="H10" i="9"/>
  <c r="I10" i="9"/>
  <c r="J10" i="9"/>
  <c r="G11" i="9"/>
  <c r="H11" i="9"/>
  <c r="I11" i="9"/>
  <c r="J11" i="9"/>
  <c r="C11" i="9"/>
  <c r="D11" i="9"/>
  <c r="E11" i="9"/>
  <c r="F11" i="9"/>
  <c r="B11" i="9"/>
  <c r="C10" i="9"/>
  <c r="D10" i="9"/>
  <c r="E10" i="9"/>
  <c r="F10" i="9"/>
  <c r="B10" i="9"/>
  <c r="C9" i="9"/>
  <c r="D9" i="9"/>
  <c r="E9" i="9"/>
  <c r="F9" i="9"/>
  <c r="B9" i="9"/>
  <c r="C8" i="9"/>
  <c r="D8" i="9"/>
  <c r="E8" i="9"/>
  <c r="F8" i="9"/>
  <c r="B8" i="9"/>
  <c r="C7" i="9"/>
  <c r="D7" i="9"/>
  <c r="E7" i="9"/>
  <c r="F7" i="9"/>
  <c r="B7" i="9"/>
  <c r="C6" i="9"/>
  <c r="D6" i="9"/>
  <c r="E6" i="9"/>
  <c r="F6" i="9"/>
  <c r="B6" i="9"/>
  <c r="C5" i="9"/>
  <c r="D5" i="9"/>
  <c r="E5" i="9"/>
  <c r="F5" i="9"/>
  <c r="B5" i="9"/>
  <c r="C4" i="9"/>
  <c r="D4" i="9"/>
  <c r="E4" i="9"/>
  <c r="F4" i="9"/>
  <c r="B4" i="9"/>
  <c r="C3" i="9"/>
  <c r="D3" i="9"/>
  <c r="E3" i="9"/>
  <c r="F3" i="9"/>
  <c r="B3" i="9"/>
  <c r="C2" i="9"/>
  <c r="D2" i="9"/>
  <c r="E2" i="9"/>
  <c r="F2" i="9"/>
  <c r="B2" i="9"/>
  <c r="F14" i="32"/>
  <c r="E14" i="32"/>
  <c r="D14" i="32"/>
  <c r="C14" i="32"/>
  <c r="B14" i="32"/>
  <c r="G13" i="32"/>
  <c r="G12" i="32"/>
  <c r="G11" i="32"/>
  <c r="G10" i="32"/>
  <c r="G9" i="32"/>
  <c r="G8" i="32"/>
  <c r="G7" i="32"/>
  <c r="G6" i="32"/>
  <c r="G5" i="32"/>
  <c r="G4" i="32"/>
  <c r="G3" i="32"/>
  <c r="G2" i="32"/>
  <c r="G14" i="32" s="1"/>
  <c r="F14" i="31"/>
  <c r="E14" i="31"/>
  <c r="D14" i="31"/>
  <c r="C14" i="31"/>
  <c r="B14" i="31"/>
  <c r="G13" i="31"/>
  <c r="G12" i="31"/>
  <c r="G11" i="31"/>
  <c r="G10" i="31"/>
  <c r="G9" i="31"/>
  <c r="G8" i="31"/>
  <c r="G7" i="31"/>
  <c r="G6" i="31"/>
  <c r="G5" i="31"/>
  <c r="G4" i="31"/>
  <c r="G3" i="31"/>
  <c r="G2" i="31"/>
  <c r="G14" i="31" s="1"/>
  <c r="G14" i="30"/>
  <c r="F14" i="30"/>
  <c r="E14" i="30"/>
  <c r="D14" i="30"/>
  <c r="C14" i="30"/>
  <c r="B14" i="30"/>
  <c r="G13" i="30"/>
  <c r="G12" i="30"/>
  <c r="G11" i="30"/>
  <c r="G10" i="30"/>
  <c r="G9" i="30"/>
  <c r="G8" i="30"/>
  <c r="G7" i="30"/>
  <c r="G6" i="30"/>
  <c r="G5" i="30"/>
  <c r="G4" i="30"/>
  <c r="G3" i="30"/>
  <c r="G2" i="30"/>
  <c r="F14" i="29"/>
  <c r="E14" i="29"/>
  <c r="D14" i="29"/>
  <c r="C14" i="29"/>
  <c r="B14" i="29"/>
  <c r="F14" i="28"/>
  <c r="E14" i="28"/>
  <c r="D14" i="28"/>
  <c r="C14" i="28"/>
  <c r="B14" i="28"/>
  <c r="G13" i="28"/>
  <c r="G12" i="28"/>
  <c r="G11" i="28"/>
  <c r="G10" i="28"/>
  <c r="G9" i="28"/>
  <c r="G8" i="28"/>
  <c r="G7" i="28"/>
  <c r="G6" i="28"/>
  <c r="G5" i="28"/>
  <c r="G4" i="28"/>
  <c r="G3" i="28"/>
  <c r="G2" i="28"/>
  <c r="G14" i="28" s="1"/>
  <c r="F14" i="27"/>
  <c r="E14" i="27"/>
  <c r="D14" i="27"/>
  <c r="C14" i="27"/>
  <c r="B14" i="27"/>
  <c r="F14" i="26"/>
  <c r="E14" i="26"/>
  <c r="D14" i="26"/>
  <c r="C14" i="26"/>
  <c r="B14" i="26"/>
  <c r="G13" i="26"/>
  <c r="G12" i="26"/>
  <c r="G11" i="26"/>
  <c r="G10" i="26"/>
  <c r="G9" i="26"/>
  <c r="G8" i="26"/>
  <c r="G7" i="26"/>
  <c r="G6" i="26"/>
  <c r="G5" i="26"/>
  <c r="G4" i="26"/>
  <c r="G3" i="26"/>
  <c r="G2" i="26"/>
  <c r="G14" i="26" s="1"/>
  <c r="F14" i="25"/>
  <c r="E14" i="25"/>
  <c r="D14" i="25"/>
  <c r="C14" i="25"/>
  <c r="B14" i="25"/>
  <c r="G13" i="25"/>
  <c r="G12" i="25"/>
  <c r="G11" i="25"/>
  <c r="G10" i="25"/>
  <c r="G9" i="25"/>
  <c r="G8" i="25"/>
  <c r="G7" i="25"/>
  <c r="G6" i="25"/>
  <c r="G5" i="25"/>
  <c r="G4" i="25"/>
  <c r="G3" i="25"/>
  <c r="G2" i="25"/>
  <c r="G14" i="25" s="1"/>
  <c r="F14" i="24"/>
  <c r="E14" i="24"/>
  <c r="D14" i="24"/>
  <c r="C14" i="24"/>
  <c r="B14" i="24"/>
  <c r="G13" i="24"/>
  <c r="G12" i="24"/>
  <c r="G11" i="24"/>
  <c r="G10" i="24"/>
  <c r="G9" i="24"/>
  <c r="G8" i="24"/>
  <c r="G7" i="24"/>
  <c r="G6" i="24"/>
  <c r="G5" i="24"/>
  <c r="G4" i="24"/>
  <c r="G3" i="24"/>
  <c r="G2" i="24"/>
  <c r="G14" i="24" s="1"/>
  <c r="G2" i="23"/>
  <c r="G14" i="23" s="1"/>
  <c r="G3" i="23"/>
  <c r="G4" i="23"/>
  <c r="G5" i="23"/>
  <c r="G6" i="23"/>
  <c r="G7" i="23"/>
  <c r="G8" i="23"/>
  <c r="G9" i="23"/>
  <c r="G10" i="23"/>
  <c r="G11" i="23"/>
  <c r="G12" i="23"/>
  <c r="G13" i="23"/>
  <c r="B14" i="23"/>
  <c r="C14" i="23"/>
  <c r="D14" i="23"/>
  <c r="E14" i="23"/>
  <c r="F14" i="23"/>
  <c r="K3" i="19" l="1"/>
  <c r="K4" i="19"/>
  <c r="K5" i="19"/>
  <c r="K6" i="19"/>
  <c r="K7" i="19"/>
  <c r="K8" i="19"/>
  <c r="K9" i="19"/>
  <c r="K10" i="19"/>
  <c r="K11" i="19"/>
  <c r="K12" i="19"/>
  <c r="K13" i="19"/>
  <c r="K2" i="19"/>
  <c r="J15" i="9"/>
  <c r="J14" i="19"/>
  <c r="G14" i="19" l="1"/>
  <c r="G15" i="9" s="1"/>
  <c r="H14" i="19"/>
  <c r="I14" i="19"/>
  <c r="G14" i="18"/>
  <c r="G14" i="9" s="1"/>
  <c r="H14" i="18"/>
  <c r="I14" i="18"/>
  <c r="J14" i="18"/>
  <c r="G14" i="16"/>
  <c r="G13" i="9" s="1"/>
  <c r="H14" i="16"/>
  <c r="H13" i="9" s="1"/>
  <c r="I14" i="16"/>
  <c r="I13" i="9" s="1"/>
  <c r="J14" i="16"/>
  <c r="J13" i="9" s="1"/>
  <c r="H12" i="9"/>
  <c r="F14" i="15"/>
  <c r="G14" i="15"/>
  <c r="G12" i="9" s="1"/>
  <c r="H14" i="15"/>
  <c r="I14" i="15"/>
  <c r="I12" i="9" s="1"/>
  <c r="J14" i="15"/>
  <c r="J12" i="9" s="1"/>
  <c r="K2" i="15"/>
  <c r="K4" i="15"/>
  <c r="K3" i="15"/>
  <c r="I17" i="9"/>
  <c r="J14" i="21"/>
  <c r="J17" i="9" s="1"/>
  <c r="I14" i="21"/>
  <c r="H14" i="21"/>
  <c r="H17" i="9" s="1"/>
  <c r="G14" i="21"/>
  <c r="G17" i="9" s="1"/>
  <c r="F14" i="21"/>
  <c r="E14" i="21"/>
  <c r="D14" i="21"/>
  <c r="C14" i="21"/>
  <c r="B14" i="21"/>
  <c r="K13" i="21"/>
  <c r="K12" i="21"/>
  <c r="K11" i="21"/>
  <c r="K10" i="21"/>
  <c r="K9" i="21"/>
  <c r="K8" i="21"/>
  <c r="K7" i="21"/>
  <c r="K6" i="21"/>
  <c r="K5" i="21"/>
  <c r="K4" i="21"/>
  <c r="K3" i="21"/>
  <c r="K2" i="21"/>
  <c r="I15" i="9" l="1"/>
  <c r="H15" i="9"/>
  <c r="K14" i="21"/>
  <c r="B16" i="9"/>
  <c r="C14" i="20"/>
  <c r="C16" i="9" s="1"/>
  <c r="D14" i="20"/>
  <c r="D16" i="9" s="1"/>
  <c r="E14" i="20"/>
  <c r="E16" i="9" s="1"/>
  <c r="F14" i="20"/>
  <c r="F16" i="9" s="1"/>
  <c r="G14" i="20"/>
  <c r="G16" i="9" s="1"/>
  <c r="H14" i="20"/>
  <c r="H16" i="9" s="1"/>
  <c r="I14" i="20"/>
  <c r="I16" i="9" s="1"/>
  <c r="J14" i="20"/>
  <c r="J16" i="9" s="1"/>
  <c r="K3" i="20"/>
  <c r="K4" i="20"/>
  <c r="K5" i="20"/>
  <c r="K6" i="20"/>
  <c r="K7" i="20"/>
  <c r="K8" i="20"/>
  <c r="K9" i="20"/>
  <c r="K10" i="20"/>
  <c r="K11" i="20"/>
  <c r="K12" i="20"/>
  <c r="K13" i="20"/>
  <c r="K2" i="20"/>
  <c r="B14" i="20"/>
  <c r="K14" i="20" l="1"/>
  <c r="F14" i="19"/>
  <c r="F15" i="9" s="1"/>
  <c r="E14" i="19" l="1"/>
  <c r="E15" i="9" s="1"/>
  <c r="D14" i="19"/>
  <c r="D15" i="9" s="1"/>
  <c r="C14" i="19"/>
  <c r="C15" i="9" s="1"/>
  <c r="B14" i="19"/>
  <c r="F14" i="18"/>
  <c r="F14" i="9" s="1"/>
  <c r="E14" i="18"/>
  <c r="E14" i="9" s="1"/>
  <c r="D14" i="18"/>
  <c r="D14" i="9" s="1"/>
  <c r="C14" i="18"/>
  <c r="C14" i="9" s="1"/>
  <c r="B14" i="18"/>
  <c r="B14" i="9" s="1"/>
  <c r="K13" i="18"/>
  <c r="K12" i="18"/>
  <c r="K11" i="18"/>
  <c r="K10" i="18"/>
  <c r="K9" i="18"/>
  <c r="K8" i="18"/>
  <c r="K7" i="18"/>
  <c r="K6" i="18"/>
  <c r="K5" i="18"/>
  <c r="K4" i="18"/>
  <c r="K3" i="18"/>
  <c r="K14" i="18" s="1"/>
  <c r="K2" i="18"/>
  <c r="F14" i="16"/>
  <c r="F13" i="9" s="1"/>
  <c r="E14" i="16"/>
  <c r="E13" i="9" s="1"/>
  <c r="D14" i="16"/>
  <c r="D13" i="9" s="1"/>
  <c r="C14" i="16"/>
  <c r="C13" i="9" s="1"/>
  <c r="B14" i="16"/>
  <c r="B13" i="9" s="1"/>
  <c r="K13" i="16"/>
  <c r="K12" i="16"/>
  <c r="K11" i="16"/>
  <c r="K10" i="16"/>
  <c r="K9" i="16"/>
  <c r="K8" i="16"/>
  <c r="K7" i="16"/>
  <c r="K6" i="16"/>
  <c r="K5" i="16"/>
  <c r="K4" i="16"/>
  <c r="K3" i="16"/>
  <c r="K2" i="16"/>
  <c r="B2" i="16"/>
  <c r="F12" i="9"/>
  <c r="C13" i="15"/>
  <c r="K13" i="15" s="1"/>
  <c r="E12" i="15"/>
  <c r="D12" i="15"/>
  <c r="C12" i="15"/>
  <c r="B12" i="15"/>
  <c r="E11" i="15"/>
  <c r="C11" i="15"/>
  <c r="B11" i="15"/>
  <c r="E10" i="15"/>
  <c r="D10" i="15"/>
  <c r="C10" i="15"/>
  <c r="B10" i="15"/>
  <c r="K10" i="15" s="1"/>
  <c r="E9" i="15"/>
  <c r="D9" i="15"/>
  <c r="C9" i="15"/>
  <c r="B9" i="15"/>
  <c r="E8" i="15"/>
  <c r="D8" i="15"/>
  <c r="C8" i="15"/>
  <c r="B8" i="15"/>
  <c r="K8" i="15" s="1"/>
  <c r="E7" i="15"/>
  <c r="K7" i="15" s="1"/>
  <c r="D7" i="15"/>
  <c r="C7" i="15"/>
  <c r="B7" i="15"/>
  <c r="E6" i="15"/>
  <c r="D6" i="15"/>
  <c r="C6" i="15"/>
  <c r="B6" i="15"/>
  <c r="E5" i="15"/>
  <c r="C5" i="15"/>
  <c r="B5" i="15"/>
  <c r="K14" i="16" l="1"/>
  <c r="D14" i="15"/>
  <c r="D12" i="9" s="1"/>
  <c r="B15" i="9"/>
  <c r="K14" i="19"/>
  <c r="K12" i="15"/>
  <c r="B14" i="15"/>
  <c r="B12" i="9" s="1"/>
  <c r="K9" i="15"/>
  <c r="C14" i="15"/>
  <c r="C12" i="9" s="1"/>
  <c r="K11" i="15"/>
  <c r="E14" i="15"/>
  <c r="E12" i="9" s="1"/>
  <c r="K6" i="15"/>
  <c r="K5" i="15"/>
  <c r="K14" i="15" l="1"/>
</calcChain>
</file>

<file path=xl/sharedStrings.xml><?xml version="1.0" encoding="utf-8"?>
<sst xmlns="http://schemas.openxmlformats.org/spreadsheetml/2006/main" count="371" uniqueCount="62">
  <si>
    <t>PERSENDIRIAN</t>
  </si>
  <si>
    <t>BERKELOMPOK</t>
  </si>
  <si>
    <t>KERAJAAN</t>
  </si>
  <si>
    <t>SWASTA</t>
  </si>
  <si>
    <t>BERFASA
(BANGUNAN, MASJID
&amp; SURAU</t>
  </si>
  <si>
    <t>Jan</t>
  </si>
  <si>
    <t>Feb</t>
  </si>
  <si>
    <t>Apr</t>
  </si>
  <si>
    <t>Jun</t>
  </si>
  <si>
    <t>Jul</t>
  </si>
  <si>
    <t>Sep</t>
  </si>
  <si>
    <t>Nov</t>
  </si>
  <si>
    <t>JUMLAH</t>
  </si>
  <si>
    <t>TAHUN</t>
  </si>
  <si>
    <t>BERFASA
(BANGUNAN, MASJID
&amp; SURAU)</t>
  </si>
  <si>
    <t xml:space="preserve">Title: </t>
  </si>
  <si>
    <t>PENENTUAN HALA KIBLAT NEGARA BRUNEI DARUSSALAM</t>
  </si>
  <si>
    <t xml:space="preserve">
Description:</t>
  </si>
  <si>
    <t>Methodology:</t>
  </si>
  <si>
    <t>MENGGUNAKAN DUA KAEDAH IAITU TERABAS DAN MAGNETIK UTARA</t>
  </si>
  <si>
    <t>Number of sample:</t>
  </si>
  <si>
    <t>PERSENDIRIAN, BERKELOMPOK, FASA, KERAJAAN DAN SWASTA</t>
  </si>
  <si>
    <t>Limitation:</t>
  </si>
  <si>
    <t>Gap:</t>
  </si>
  <si>
    <t>MENGIKUT GILIRAN</t>
  </si>
  <si>
    <t>Year:</t>
  </si>
  <si>
    <t>This is the year of the record (4 digit).</t>
  </si>
  <si>
    <t xml:space="preserve">Total: </t>
  </si>
  <si>
    <t>TAHUN 2020</t>
  </si>
  <si>
    <t xml:space="preserve">PERSENDIRIAN </t>
  </si>
  <si>
    <t>Mac</t>
  </si>
  <si>
    <t>Mei</t>
  </si>
  <si>
    <t>Ogs</t>
  </si>
  <si>
    <t>Okt</t>
  </si>
  <si>
    <t>Dis</t>
  </si>
  <si>
    <t>TAHUN 2021</t>
  </si>
  <si>
    <t>BEKELOMPOK TERHAD KEPADA 10 PEMOHON (SATU SIMPANG/ KAWASAN YANG SAMA)</t>
  </si>
  <si>
    <t>TAHUN 2022</t>
  </si>
  <si>
    <t>TAHUN 2023</t>
  </si>
  <si>
    <t>DAIF/FAKIR DAN MISKIN</t>
  </si>
  <si>
    <t>KHAS</t>
  </si>
  <si>
    <t>TAMBAHAN 
PELEKAT</t>
  </si>
  <si>
    <t>MUALLAF</t>
  </si>
  <si>
    <t>TAHUN 2024</t>
  </si>
  <si>
    <t>TAHUN 2025</t>
  </si>
  <si>
    <t>TAHUN 2019</t>
  </si>
  <si>
    <t>Dec</t>
  </si>
  <si>
    <t>Oct</t>
  </si>
  <si>
    <t>Aug</t>
  </si>
  <si>
    <t>May</t>
  </si>
  <si>
    <t>Mar</t>
  </si>
  <si>
    <t>TAHUN 2017</t>
  </si>
  <si>
    <t>TAHUN 2016</t>
  </si>
  <si>
    <t>TAHUN 2015</t>
  </si>
  <si>
    <t>TAHUN 2014</t>
  </si>
  <si>
    <t>TAHUN 2013</t>
  </si>
  <si>
    <t>TAHUN 2012</t>
  </si>
  <si>
    <t>TAHUN 2011</t>
  </si>
  <si>
    <t>TAHUN 2010</t>
  </si>
  <si>
    <t>TAHUN 2018</t>
  </si>
  <si>
    <t>PENGUKURAN PENENTUAN HALA KIBLAT DARI TAHUN 2010-2025</t>
  </si>
  <si>
    <t>MUALAF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</si>
</sst>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08460623336832E-2"/>
          <c:y val="0.12542278079526445"/>
          <c:w val="0.88885449282540629"/>
          <c:h val="0.75646822477233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'RUMUSAN PERMOHONA HK 2010-2025'!$B$1</c:f>
              <c:strCache>
                <c:ptCount val="1"/>
                <c:pt idx="0">
                  <c:v>PERSENDIRIAN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2010-2025'!$B$2:$B$17</c:f>
              <c:numCache>
                <c:formatCode>General</c:formatCode>
                <c:ptCount val="16"/>
                <c:pt idx="0">
                  <c:v>53</c:v>
                </c:pt>
                <c:pt idx="1">
                  <c:v>50</c:v>
                </c:pt>
                <c:pt idx="2">
                  <c:v>53</c:v>
                </c:pt>
                <c:pt idx="3">
                  <c:v>72</c:v>
                </c:pt>
                <c:pt idx="4">
                  <c:v>90</c:v>
                </c:pt>
                <c:pt idx="5">
                  <c:v>117</c:v>
                </c:pt>
                <c:pt idx="6">
                  <c:v>93</c:v>
                </c:pt>
                <c:pt idx="7">
                  <c:v>68</c:v>
                </c:pt>
                <c:pt idx="8">
                  <c:v>93</c:v>
                </c:pt>
                <c:pt idx="9">
                  <c:v>86</c:v>
                </c:pt>
                <c:pt idx="10">
                  <c:v>121</c:v>
                </c:pt>
                <c:pt idx="11">
                  <c:v>71</c:v>
                </c:pt>
                <c:pt idx="12">
                  <c:v>55</c:v>
                </c:pt>
                <c:pt idx="13">
                  <c:v>93</c:v>
                </c:pt>
                <c:pt idx="14">
                  <c:v>78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0-4C24-A34A-551D787262CE}"/>
            </c:ext>
          </c:extLst>
        </c:ser>
        <c:ser>
          <c:idx val="2"/>
          <c:order val="1"/>
          <c:tx>
            <c:strRef>
              <c:f>'RUMUSAN PERMOHONA HK 2010-2025'!$C$1</c:f>
              <c:strCache>
                <c:ptCount val="1"/>
                <c:pt idx="0">
                  <c:v>BERKELOMPOK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2010-2025'!$C$2:$C$17</c:f>
              <c:numCache>
                <c:formatCode>General</c:formatCode>
                <c:ptCount val="1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23</c:v>
                </c:pt>
                <c:pt idx="7">
                  <c:v>45</c:v>
                </c:pt>
                <c:pt idx="8">
                  <c:v>15</c:v>
                </c:pt>
                <c:pt idx="9">
                  <c:v>16</c:v>
                </c:pt>
                <c:pt idx="10">
                  <c:v>24</c:v>
                </c:pt>
                <c:pt idx="11">
                  <c:v>12</c:v>
                </c:pt>
                <c:pt idx="12">
                  <c:v>6</c:v>
                </c:pt>
                <c:pt idx="13">
                  <c:v>4</c:v>
                </c:pt>
                <c:pt idx="14">
                  <c:v>28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0-4C24-A34A-551D787262CE}"/>
            </c:ext>
          </c:extLst>
        </c:ser>
        <c:ser>
          <c:idx val="3"/>
          <c:order val="2"/>
          <c:tx>
            <c:strRef>
              <c:f>'RUMUSAN PERMOHONA HK 2010-2025'!$D$1</c:f>
              <c:strCache>
                <c:ptCount val="1"/>
                <c:pt idx="0">
                  <c:v>KERAJAAN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2010-2025'!$D$2:$D$17</c:f>
              <c:numCache>
                <c:formatCode>General</c:formatCode>
                <c:ptCount val="16"/>
                <c:pt idx="0">
                  <c:v>13</c:v>
                </c:pt>
                <c:pt idx="1">
                  <c:v>22</c:v>
                </c:pt>
                <c:pt idx="2">
                  <c:v>23</c:v>
                </c:pt>
                <c:pt idx="3">
                  <c:v>30</c:v>
                </c:pt>
                <c:pt idx="4">
                  <c:v>38</c:v>
                </c:pt>
                <c:pt idx="5">
                  <c:v>15</c:v>
                </c:pt>
                <c:pt idx="6">
                  <c:v>22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76</c:v>
                </c:pt>
                <c:pt idx="11">
                  <c:v>39</c:v>
                </c:pt>
                <c:pt idx="12">
                  <c:v>21</c:v>
                </c:pt>
                <c:pt idx="13">
                  <c:v>19</c:v>
                </c:pt>
                <c:pt idx="14">
                  <c:v>5</c:v>
                </c:pt>
                <c:pt idx="1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B0-4C24-A34A-551D787262CE}"/>
            </c:ext>
          </c:extLst>
        </c:ser>
        <c:ser>
          <c:idx val="4"/>
          <c:order val="3"/>
          <c:tx>
            <c:strRef>
              <c:f>'RUMUSAN PERMOHONA HK 2010-2025'!$E$1</c:f>
              <c:strCache>
                <c:ptCount val="1"/>
                <c:pt idx="0">
                  <c:v>SWASTA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2010-2025'!$E$2:$E$17</c:f>
              <c:numCache>
                <c:formatCode>General</c:formatCode>
                <c:ptCount val="16"/>
                <c:pt idx="0">
                  <c:v>6</c:v>
                </c:pt>
                <c:pt idx="1">
                  <c:v>25</c:v>
                </c:pt>
                <c:pt idx="2">
                  <c:v>19</c:v>
                </c:pt>
                <c:pt idx="3">
                  <c:v>26</c:v>
                </c:pt>
                <c:pt idx="4">
                  <c:v>14</c:v>
                </c:pt>
                <c:pt idx="5">
                  <c:v>23</c:v>
                </c:pt>
                <c:pt idx="6">
                  <c:v>17</c:v>
                </c:pt>
                <c:pt idx="7">
                  <c:v>20</c:v>
                </c:pt>
                <c:pt idx="8">
                  <c:v>28</c:v>
                </c:pt>
                <c:pt idx="9">
                  <c:v>22</c:v>
                </c:pt>
                <c:pt idx="10">
                  <c:v>16</c:v>
                </c:pt>
                <c:pt idx="11">
                  <c:v>17</c:v>
                </c:pt>
                <c:pt idx="12">
                  <c:v>10</c:v>
                </c:pt>
                <c:pt idx="13">
                  <c:v>19</c:v>
                </c:pt>
                <c:pt idx="14">
                  <c:v>15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B0-4C24-A34A-551D787262CE}"/>
            </c:ext>
          </c:extLst>
        </c:ser>
        <c:ser>
          <c:idx val="6"/>
          <c:order val="4"/>
          <c:tx>
            <c:strRef>
              <c:f>'RUMUSAN PERMOHONA HK 2010-2025'!$F$1</c:f>
              <c:strCache>
                <c:ptCount val="1"/>
                <c:pt idx="0">
                  <c:v>BERFASA
(BANGUNAN, MASJID
&amp; SURAU)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3.8086075730712852E-3"/>
                  <c:y val="1.4691853980092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A59-4F52-AABC-488D572B69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59-4F52-AABC-488D572B69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59-4F52-AABC-488D572B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2010-2025'!$F$2:$F$17</c:f>
              <c:numCache>
                <c:formatCode>General</c:formatCode>
                <c:ptCount val="16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EEE-417C-869B-8AB33207FCF3}"/>
            </c:ext>
          </c:extLst>
        </c:ser>
        <c:ser>
          <c:idx val="7"/>
          <c:order val="5"/>
          <c:tx>
            <c:strRef>
              <c:f>'RUMUSAN PERMOHONA HK 2010-2025'!$G$1</c:f>
              <c:strCache>
                <c:ptCount val="1"/>
                <c:pt idx="0">
                  <c:v>DAIF/FAKIR DAN MISKIN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59-4F52-AABC-488D572B69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A59-4F52-AABC-488D572B69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A59-4F52-AABC-488D572B69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A59-4F52-AABC-488D572B69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A59-4F52-AABC-488D572B69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A59-4F52-AABC-488D572B69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A59-4F52-AABC-488D572B69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59-4F52-AABC-488D572B69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59-4F52-AABC-488D572B69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59-4F52-AABC-488D572B69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59-4F52-AABC-488D572B699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59-4F52-AABC-488D572B69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59-4F52-AABC-488D572B699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A59-4F52-AABC-488D572B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2010-2025'!$G$2:$G$17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E-417C-869B-8AB33207FCF3}"/>
            </c:ext>
          </c:extLst>
        </c:ser>
        <c:ser>
          <c:idx val="8"/>
          <c:order val="6"/>
          <c:tx>
            <c:strRef>
              <c:f>'RUMUSAN PERMOHONA HK 2010-2025'!$H$1</c:f>
              <c:strCache>
                <c:ptCount val="1"/>
                <c:pt idx="0">
                  <c:v>MUALLAF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59-4F52-AABC-488D572B69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59-4F52-AABC-488D572B69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A59-4F52-AABC-488D572B69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A59-4F52-AABC-488D572B69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A59-4F52-AABC-488D572B69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A59-4F52-AABC-488D572B69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A59-4F52-AABC-488D572B69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A59-4F52-AABC-488D572B69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59-4F52-AABC-488D572B69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59-4F52-AABC-488D572B69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59-4F52-AABC-488D572B699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59-4F52-AABC-488D572B69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59-4F52-AABC-488D572B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2010-2025'!$H$2:$H$17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EE-417C-869B-8AB33207FCF3}"/>
            </c:ext>
          </c:extLst>
        </c:ser>
        <c:ser>
          <c:idx val="9"/>
          <c:order val="7"/>
          <c:tx>
            <c:strRef>
              <c:f>'RUMUSAN PERMOHONA HK 2010-2025'!$I$1</c:f>
              <c:strCache>
                <c:ptCount val="1"/>
                <c:pt idx="0">
                  <c:v>KHAS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A59-4F52-AABC-488D572B69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A59-4F52-AABC-488D572B69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A59-4F52-AABC-488D572B69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A59-4F52-AABC-488D572B69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A59-4F52-AABC-488D572B69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A59-4F52-AABC-488D572B69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A59-4F52-AABC-488D572B69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59-4F52-AABC-488D572B69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59-4F52-AABC-488D572B69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59-4F52-AABC-488D572B69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59-4F52-AABC-488D572B699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59-4F52-AABC-488D572B69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59-4F52-AABC-488D572B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2010-2025'!$I$2:$I$17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E-417C-869B-8AB33207FCF3}"/>
            </c:ext>
          </c:extLst>
        </c:ser>
        <c:ser>
          <c:idx val="5"/>
          <c:order val="8"/>
          <c:tx>
            <c:strRef>
              <c:f>'RUMUSAN PERMOHONA HK 2010-2025'!$J$1</c:f>
              <c:strCache>
                <c:ptCount val="1"/>
                <c:pt idx="0">
                  <c:v>TAMBAHAN 
PELEKAT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A59-4F52-AABC-488D572B69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A59-4F52-AABC-488D572B69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A59-4F52-AABC-488D572B69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59-4F52-AABC-488D572B69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A59-4F52-AABC-488D572B69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A59-4F52-AABC-488D572B69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A59-4F52-AABC-488D572B69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A59-4F52-AABC-488D572B69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59-4F52-AABC-488D572B69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59-4F52-AABC-488D572B69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59-4F52-AABC-488D572B699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59-4F52-AABC-488D572B69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59-4F52-AABC-488D572B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'RUMUSAN PERMOHONA HK 2010-2025'!$A$2:$A$17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'RUMUSAN PERMOHONA HK 2010-2025'!$J$2:$J$17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9-4F52-AABC-488D572B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23433088"/>
        <c:axId val="223434624"/>
        <c:extLst/>
      </c:barChart>
      <c:catAx>
        <c:axId val="2234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434624"/>
        <c:crosses val="autoZero"/>
        <c:auto val="1"/>
        <c:lblAlgn val="ctr"/>
        <c:lblOffset val="100"/>
        <c:noMultiLvlLbl val="0"/>
      </c:catAx>
      <c:valAx>
        <c:axId val="223434624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433088"/>
        <c:crossesAt val="1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497897</xdr:colOff>
      <xdr:row>18</xdr:row>
      <xdr:rowOff>137463</xdr:rowOff>
    </xdr:from>
    <xdr:to>
      <xdr:col>30</xdr:col>
      <xdr:colOff>96574</xdr:colOff>
      <xdr:row>64</xdr:row>
      <xdr:rowOff>18709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0.24256</cdr:x>
      <cdr:y>0.03141</cdr:y>
    </cdr:from>
    <cdr:to>
      <cdr:x>0.89908</cdr:x>
      <cdr:y>0.07913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46523" y="228457"/>
          <a:ext cx="6621907" cy="347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0.07314</cdr:x>
      <cdr:y>0.04573</cdr:y>
    </cdr:from>
    <cdr:to>
      <cdr:x>0.8983</cdr:x>
      <cdr:y>0.09662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0014" y="333957"/>
          <a:ext cx="7445762" cy="37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0.06671</cdr:x>
      <cdr:y>0.03459</cdr:y>
    </cdr:from>
    <cdr:to>
      <cdr:x>0.92662</cdr:x>
      <cdr:y>0.08549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1934" y="252646"/>
          <a:ext cx="7759391" cy="37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0.12596</cdr:x>
      <cdr:y>0.05226</cdr:y>
    </cdr:from>
    <cdr:to>
      <cdr:x>0.89089</cdr:x>
      <cdr:y>0.10202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704132" y="451729"/>
          <a:ext cx="16421577" cy="430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="1"/>
            <a:t>RUMUSAN</a:t>
          </a:r>
          <a:r>
            <a:rPr lang="en-US" sz="2800" b="1" baseline="0"/>
            <a:t> KESELURUHAN PERMOHONAN BAGI TAHUN 2010 SEHINGGA 2025</a:t>
          </a:r>
          <a:endParaRPr lang="en-US" sz="2800" b="1"/>
        </a:p>
      </cdr:txBody>
    </cdr:sp>
  </cdr:relSizeAnchor>
  <cdr:relSizeAnchor xmlns:cdr="http://schemas.openxmlformats.org/drawingml/2006/chartDrawing">
    <cdr:from>
      <cdr:x>0.04486</cdr:x>
      <cdr:y>0.12909</cdr:y>
    </cdr:from>
    <cdr:to>
      <cdr:x>0.08027</cdr:x>
      <cdr:y>0.81665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52438" y="938853"/>
          <a:ext cx="357187" cy="5000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0.02679</cdr:x>
      <cdr:y>0.14189</cdr:y>
    </cdr:from>
    <cdr:to>
      <cdr:x>0.07165</cdr:x>
      <cdr:y>0.83764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16485" y="1226553"/>
          <a:ext cx="864905" cy="6014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JUMLAH</a:t>
          </a:r>
          <a:r>
            <a:rPr lang="en-US" sz="2000" b="1" baseline="0"/>
            <a:t> PERMOHONAN</a:t>
          </a:r>
          <a:endParaRPr lang="en-US" sz="2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B30" sqref="B30"/>
    </sheetView>
  </sheetViews>
  <sheetFormatPr defaultRowHeight="15.75" x14ac:dyDescent="0.25"/>
  <cols>
    <col min="1" max="1" width="39.28515625" style="13" customWidth="1"/>
    <col min="2" max="2" width="95.5703125" style="13" customWidth="1"/>
    <col min="3" max="256" width="9.140625" style="13"/>
    <col min="257" max="257" width="39.28515625" style="13" customWidth="1"/>
    <col min="258" max="258" width="95.5703125" style="13" customWidth="1"/>
    <col min="259" max="512" width="9.140625" style="13"/>
    <col min="513" max="513" width="39.28515625" style="13" customWidth="1"/>
    <col min="514" max="514" width="95.5703125" style="13" customWidth="1"/>
    <col min="515" max="768" width="9.140625" style="13"/>
    <col min="769" max="769" width="39.28515625" style="13" customWidth="1"/>
    <col min="770" max="770" width="95.5703125" style="13" customWidth="1"/>
    <col min="771" max="1024" width="9.140625" style="13"/>
    <col min="1025" max="1025" width="39.28515625" style="13" customWidth="1"/>
    <col min="1026" max="1026" width="95.5703125" style="13" customWidth="1"/>
    <col min="1027" max="1280" width="9.140625" style="13"/>
    <col min="1281" max="1281" width="39.28515625" style="13" customWidth="1"/>
    <col min="1282" max="1282" width="95.5703125" style="13" customWidth="1"/>
    <col min="1283" max="1536" width="9.140625" style="13"/>
    <col min="1537" max="1537" width="39.28515625" style="13" customWidth="1"/>
    <col min="1538" max="1538" width="95.5703125" style="13" customWidth="1"/>
    <col min="1539" max="1792" width="9.140625" style="13"/>
    <col min="1793" max="1793" width="39.28515625" style="13" customWidth="1"/>
    <col min="1794" max="1794" width="95.5703125" style="13" customWidth="1"/>
    <col min="1795" max="2048" width="9.140625" style="13"/>
    <col min="2049" max="2049" width="39.28515625" style="13" customWidth="1"/>
    <col min="2050" max="2050" width="95.5703125" style="13" customWidth="1"/>
    <col min="2051" max="2304" width="9.140625" style="13"/>
    <col min="2305" max="2305" width="39.28515625" style="13" customWidth="1"/>
    <col min="2306" max="2306" width="95.5703125" style="13" customWidth="1"/>
    <col min="2307" max="2560" width="9.140625" style="13"/>
    <col min="2561" max="2561" width="39.28515625" style="13" customWidth="1"/>
    <col min="2562" max="2562" width="95.5703125" style="13" customWidth="1"/>
    <col min="2563" max="2816" width="9.140625" style="13"/>
    <col min="2817" max="2817" width="39.28515625" style="13" customWidth="1"/>
    <col min="2818" max="2818" width="95.5703125" style="13" customWidth="1"/>
    <col min="2819" max="3072" width="9.140625" style="13"/>
    <col min="3073" max="3073" width="39.28515625" style="13" customWidth="1"/>
    <col min="3074" max="3074" width="95.5703125" style="13" customWidth="1"/>
    <col min="3075" max="3328" width="9.140625" style="13"/>
    <col min="3329" max="3329" width="39.28515625" style="13" customWidth="1"/>
    <col min="3330" max="3330" width="95.5703125" style="13" customWidth="1"/>
    <col min="3331" max="3584" width="9.140625" style="13"/>
    <col min="3585" max="3585" width="39.28515625" style="13" customWidth="1"/>
    <col min="3586" max="3586" width="95.5703125" style="13" customWidth="1"/>
    <col min="3587" max="3840" width="9.140625" style="13"/>
    <col min="3841" max="3841" width="39.28515625" style="13" customWidth="1"/>
    <col min="3842" max="3842" width="95.5703125" style="13" customWidth="1"/>
    <col min="3843" max="4096" width="9.140625" style="13"/>
    <col min="4097" max="4097" width="39.28515625" style="13" customWidth="1"/>
    <col min="4098" max="4098" width="95.5703125" style="13" customWidth="1"/>
    <col min="4099" max="4352" width="9.140625" style="13"/>
    <col min="4353" max="4353" width="39.28515625" style="13" customWidth="1"/>
    <col min="4354" max="4354" width="95.5703125" style="13" customWidth="1"/>
    <col min="4355" max="4608" width="9.140625" style="13"/>
    <col min="4609" max="4609" width="39.28515625" style="13" customWidth="1"/>
    <col min="4610" max="4610" width="95.5703125" style="13" customWidth="1"/>
    <col min="4611" max="4864" width="9.140625" style="13"/>
    <col min="4865" max="4865" width="39.28515625" style="13" customWidth="1"/>
    <col min="4866" max="4866" width="95.5703125" style="13" customWidth="1"/>
    <col min="4867" max="5120" width="9.140625" style="13"/>
    <col min="5121" max="5121" width="39.28515625" style="13" customWidth="1"/>
    <col min="5122" max="5122" width="95.5703125" style="13" customWidth="1"/>
    <col min="5123" max="5376" width="9.140625" style="13"/>
    <col min="5377" max="5377" width="39.28515625" style="13" customWidth="1"/>
    <col min="5378" max="5378" width="95.5703125" style="13" customWidth="1"/>
    <col min="5379" max="5632" width="9.140625" style="13"/>
    <col min="5633" max="5633" width="39.28515625" style="13" customWidth="1"/>
    <col min="5634" max="5634" width="95.5703125" style="13" customWidth="1"/>
    <col min="5635" max="5888" width="9.140625" style="13"/>
    <col min="5889" max="5889" width="39.28515625" style="13" customWidth="1"/>
    <col min="5890" max="5890" width="95.5703125" style="13" customWidth="1"/>
    <col min="5891" max="6144" width="9.140625" style="13"/>
    <col min="6145" max="6145" width="39.28515625" style="13" customWidth="1"/>
    <col min="6146" max="6146" width="95.5703125" style="13" customWidth="1"/>
    <col min="6147" max="6400" width="9.140625" style="13"/>
    <col min="6401" max="6401" width="39.28515625" style="13" customWidth="1"/>
    <col min="6402" max="6402" width="95.5703125" style="13" customWidth="1"/>
    <col min="6403" max="6656" width="9.140625" style="13"/>
    <col min="6657" max="6657" width="39.28515625" style="13" customWidth="1"/>
    <col min="6658" max="6658" width="95.5703125" style="13" customWidth="1"/>
    <col min="6659" max="6912" width="9.140625" style="13"/>
    <col min="6913" max="6913" width="39.28515625" style="13" customWidth="1"/>
    <col min="6914" max="6914" width="95.5703125" style="13" customWidth="1"/>
    <col min="6915" max="7168" width="9.140625" style="13"/>
    <col min="7169" max="7169" width="39.28515625" style="13" customWidth="1"/>
    <col min="7170" max="7170" width="95.5703125" style="13" customWidth="1"/>
    <col min="7171" max="7424" width="9.140625" style="13"/>
    <col min="7425" max="7425" width="39.28515625" style="13" customWidth="1"/>
    <col min="7426" max="7426" width="95.5703125" style="13" customWidth="1"/>
    <col min="7427" max="7680" width="9.140625" style="13"/>
    <col min="7681" max="7681" width="39.28515625" style="13" customWidth="1"/>
    <col min="7682" max="7682" width="95.5703125" style="13" customWidth="1"/>
    <col min="7683" max="7936" width="9.140625" style="13"/>
    <col min="7937" max="7937" width="39.28515625" style="13" customWidth="1"/>
    <col min="7938" max="7938" width="95.5703125" style="13" customWidth="1"/>
    <col min="7939" max="8192" width="9.140625" style="13"/>
    <col min="8193" max="8193" width="39.28515625" style="13" customWidth="1"/>
    <col min="8194" max="8194" width="95.5703125" style="13" customWidth="1"/>
    <col min="8195" max="8448" width="9.140625" style="13"/>
    <col min="8449" max="8449" width="39.28515625" style="13" customWidth="1"/>
    <col min="8450" max="8450" width="95.5703125" style="13" customWidth="1"/>
    <col min="8451" max="8704" width="9.140625" style="13"/>
    <col min="8705" max="8705" width="39.28515625" style="13" customWidth="1"/>
    <col min="8706" max="8706" width="95.5703125" style="13" customWidth="1"/>
    <col min="8707" max="8960" width="9.140625" style="13"/>
    <col min="8961" max="8961" width="39.28515625" style="13" customWidth="1"/>
    <col min="8962" max="8962" width="95.5703125" style="13" customWidth="1"/>
    <col min="8963" max="9216" width="9.140625" style="13"/>
    <col min="9217" max="9217" width="39.28515625" style="13" customWidth="1"/>
    <col min="9218" max="9218" width="95.5703125" style="13" customWidth="1"/>
    <col min="9219" max="9472" width="9.140625" style="13"/>
    <col min="9473" max="9473" width="39.28515625" style="13" customWidth="1"/>
    <col min="9474" max="9474" width="95.5703125" style="13" customWidth="1"/>
    <col min="9475" max="9728" width="9.140625" style="13"/>
    <col min="9729" max="9729" width="39.28515625" style="13" customWidth="1"/>
    <col min="9730" max="9730" width="95.5703125" style="13" customWidth="1"/>
    <col min="9731" max="9984" width="9.140625" style="13"/>
    <col min="9985" max="9985" width="39.28515625" style="13" customWidth="1"/>
    <col min="9986" max="9986" width="95.5703125" style="13" customWidth="1"/>
    <col min="9987" max="10240" width="9.140625" style="13"/>
    <col min="10241" max="10241" width="39.28515625" style="13" customWidth="1"/>
    <col min="10242" max="10242" width="95.5703125" style="13" customWidth="1"/>
    <col min="10243" max="10496" width="9.140625" style="13"/>
    <col min="10497" max="10497" width="39.28515625" style="13" customWidth="1"/>
    <col min="10498" max="10498" width="95.5703125" style="13" customWidth="1"/>
    <col min="10499" max="10752" width="9.140625" style="13"/>
    <col min="10753" max="10753" width="39.28515625" style="13" customWidth="1"/>
    <col min="10754" max="10754" width="95.5703125" style="13" customWidth="1"/>
    <col min="10755" max="11008" width="9.140625" style="13"/>
    <col min="11009" max="11009" width="39.28515625" style="13" customWidth="1"/>
    <col min="11010" max="11010" width="95.5703125" style="13" customWidth="1"/>
    <col min="11011" max="11264" width="9.140625" style="13"/>
    <col min="11265" max="11265" width="39.28515625" style="13" customWidth="1"/>
    <col min="11266" max="11266" width="95.5703125" style="13" customWidth="1"/>
    <col min="11267" max="11520" width="9.140625" style="13"/>
    <col min="11521" max="11521" width="39.28515625" style="13" customWidth="1"/>
    <col min="11522" max="11522" width="95.5703125" style="13" customWidth="1"/>
    <col min="11523" max="11776" width="9.140625" style="13"/>
    <col min="11777" max="11777" width="39.28515625" style="13" customWidth="1"/>
    <col min="11778" max="11778" width="95.5703125" style="13" customWidth="1"/>
    <col min="11779" max="12032" width="9.140625" style="13"/>
    <col min="12033" max="12033" width="39.28515625" style="13" customWidth="1"/>
    <col min="12034" max="12034" width="95.5703125" style="13" customWidth="1"/>
    <col min="12035" max="12288" width="9.140625" style="13"/>
    <col min="12289" max="12289" width="39.28515625" style="13" customWidth="1"/>
    <col min="12290" max="12290" width="95.5703125" style="13" customWidth="1"/>
    <col min="12291" max="12544" width="9.140625" style="13"/>
    <col min="12545" max="12545" width="39.28515625" style="13" customWidth="1"/>
    <col min="12546" max="12546" width="95.5703125" style="13" customWidth="1"/>
    <col min="12547" max="12800" width="9.140625" style="13"/>
    <col min="12801" max="12801" width="39.28515625" style="13" customWidth="1"/>
    <col min="12802" max="12802" width="95.5703125" style="13" customWidth="1"/>
    <col min="12803" max="13056" width="9.140625" style="13"/>
    <col min="13057" max="13057" width="39.28515625" style="13" customWidth="1"/>
    <col min="13058" max="13058" width="95.5703125" style="13" customWidth="1"/>
    <col min="13059" max="13312" width="9.140625" style="13"/>
    <col min="13313" max="13313" width="39.28515625" style="13" customWidth="1"/>
    <col min="13314" max="13314" width="95.5703125" style="13" customWidth="1"/>
    <col min="13315" max="13568" width="9.140625" style="13"/>
    <col min="13569" max="13569" width="39.28515625" style="13" customWidth="1"/>
    <col min="13570" max="13570" width="95.5703125" style="13" customWidth="1"/>
    <col min="13571" max="13824" width="9.140625" style="13"/>
    <col min="13825" max="13825" width="39.28515625" style="13" customWidth="1"/>
    <col min="13826" max="13826" width="95.5703125" style="13" customWidth="1"/>
    <col min="13827" max="14080" width="9.140625" style="13"/>
    <col min="14081" max="14081" width="39.28515625" style="13" customWidth="1"/>
    <col min="14082" max="14082" width="95.5703125" style="13" customWidth="1"/>
    <col min="14083" max="14336" width="9.140625" style="13"/>
    <col min="14337" max="14337" width="39.28515625" style="13" customWidth="1"/>
    <col min="14338" max="14338" width="95.5703125" style="13" customWidth="1"/>
    <col min="14339" max="14592" width="9.140625" style="13"/>
    <col min="14593" max="14593" width="39.28515625" style="13" customWidth="1"/>
    <col min="14594" max="14594" width="95.5703125" style="13" customWidth="1"/>
    <col min="14595" max="14848" width="9.140625" style="13"/>
    <col min="14849" max="14849" width="39.28515625" style="13" customWidth="1"/>
    <col min="14850" max="14850" width="95.5703125" style="13" customWidth="1"/>
    <col min="14851" max="15104" width="9.140625" style="13"/>
    <col min="15105" max="15105" width="39.28515625" style="13" customWidth="1"/>
    <col min="15106" max="15106" width="95.5703125" style="13" customWidth="1"/>
    <col min="15107" max="15360" width="9.140625" style="13"/>
    <col min="15361" max="15361" width="39.28515625" style="13" customWidth="1"/>
    <col min="15362" max="15362" width="95.5703125" style="13" customWidth="1"/>
    <col min="15363" max="15616" width="9.140625" style="13"/>
    <col min="15617" max="15617" width="39.28515625" style="13" customWidth="1"/>
    <col min="15618" max="15618" width="95.5703125" style="13" customWidth="1"/>
    <col min="15619" max="15872" width="9.140625" style="13"/>
    <col min="15873" max="15873" width="39.28515625" style="13" customWidth="1"/>
    <col min="15874" max="15874" width="95.5703125" style="13" customWidth="1"/>
    <col min="15875" max="16128" width="9.140625" style="13"/>
    <col min="16129" max="16129" width="39.28515625" style="13" customWidth="1"/>
    <col min="16130" max="16130" width="95.5703125" style="13" customWidth="1"/>
    <col min="16131" max="16384" width="9.140625" style="13"/>
  </cols>
  <sheetData>
    <row r="1" spans="1:8" x14ac:dyDescent="0.25">
      <c r="A1" s="7"/>
      <c r="B1" s="10"/>
      <c r="C1" s="10"/>
      <c r="D1" s="10"/>
      <c r="H1" s="14"/>
    </row>
    <row r="2" spans="1:8" x14ac:dyDescent="0.25">
      <c r="A2" s="15"/>
      <c r="B2" s="10"/>
      <c r="C2" s="10"/>
      <c r="D2" s="10"/>
      <c r="H2" s="14"/>
    </row>
    <row r="3" spans="1:8" x14ac:dyDescent="0.25">
      <c r="A3" s="16" t="s">
        <v>25</v>
      </c>
      <c r="B3" s="17" t="s">
        <v>26</v>
      </c>
      <c r="C3" s="16"/>
      <c r="D3" s="16"/>
      <c r="E3" s="14"/>
      <c r="F3" s="14"/>
      <c r="G3" s="14"/>
      <c r="H3" s="14"/>
    </row>
    <row r="4" spans="1:8" x14ac:dyDescent="0.25">
      <c r="A4" s="16"/>
      <c r="B4" s="18"/>
      <c r="C4" s="16"/>
      <c r="D4" s="16"/>
      <c r="E4" s="14"/>
      <c r="F4" s="14"/>
      <c r="G4" s="14"/>
      <c r="H4" s="14"/>
    </row>
    <row r="5" spans="1:8" x14ac:dyDescent="0.25">
      <c r="A5" s="16"/>
      <c r="B5" s="19"/>
      <c r="C5" s="16"/>
      <c r="D5" s="16"/>
      <c r="E5" s="14"/>
      <c r="F5" s="14"/>
      <c r="G5" s="14"/>
      <c r="H5" s="14"/>
    </row>
    <row r="6" spans="1:8" x14ac:dyDescent="0.25">
      <c r="A6" s="16"/>
      <c r="B6" s="19"/>
      <c r="C6" s="16"/>
      <c r="D6" s="16"/>
      <c r="E6" s="14"/>
      <c r="F6" s="14"/>
      <c r="G6" s="14"/>
      <c r="H6" s="14"/>
    </row>
    <row r="7" spans="1:8" x14ac:dyDescent="0.25">
      <c r="A7" s="16"/>
      <c r="B7" s="19"/>
      <c r="C7" s="16"/>
      <c r="D7" s="16"/>
      <c r="E7" s="14"/>
      <c r="F7" s="14"/>
      <c r="G7" s="14"/>
      <c r="H7" s="14"/>
    </row>
    <row r="8" spans="1:8" x14ac:dyDescent="0.25">
      <c r="A8" s="16"/>
      <c r="B8" s="18"/>
      <c r="C8" s="16"/>
      <c r="D8" s="16"/>
      <c r="E8" s="14"/>
      <c r="F8" s="14"/>
      <c r="G8" s="14"/>
      <c r="H8" s="14"/>
    </row>
    <row r="9" spans="1:8" x14ac:dyDescent="0.25">
      <c r="A9" s="16"/>
      <c r="B9" s="19"/>
      <c r="C9" s="16"/>
      <c r="D9" s="16"/>
      <c r="E9" s="14"/>
      <c r="F9" s="14"/>
      <c r="G9" s="14"/>
      <c r="H9" s="14"/>
    </row>
    <row r="10" spans="1:8" x14ac:dyDescent="0.25">
      <c r="A10" s="16"/>
      <c r="B10" s="18"/>
      <c r="C10" s="16"/>
      <c r="D10" s="16"/>
      <c r="E10" s="14"/>
      <c r="F10" s="14"/>
      <c r="G10" s="14"/>
      <c r="H10" s="14"/>
    </row>
    <row r="11" spans="1:8" x14ac:dyDescent="0.25">
      <c r="A11" s="16"/>
      <c r="B11" s="19"/>
      <c r="C11" s="16"/>
      <c r="D11" s="16"/>
      <c r="E11" s="14"/>
      <c r="F11" s="14"/>
      <c r="G11" s="14"/>
      <c r="H11" s="14"/>
    </row>
    <row r="12" spans="1:8" x14ac:dyDescent="0.25">
      <c r="A12" s="16"/>
      <c r="B12" s="18"/>
      <c r="C12" s="16"/>
      <c r="D12" s="16"/>
      <c r="E12" s="14"/>
      <c r="F12" s="14"/>
      <c r="G12" s="14"/>
      <c r="H12" s="14"/>
    </row>
    <row r="13" spans="1:8" x14ac:dyDescent="0.25">
      <c r="A13" s="16"/>
      <c r="B13" s="19"/>
      <c r="C13" s="16"/>
      <c r="D13" s="16"/>
      <c r="E13" s="14"/>
      <c r="F13" s="14"/>
      <c r="G13" s="14"/>
      <c r="H13" s="14"/>
    </row>
    <row r="14" spans="1:8" x14ac:dyDescent="0.25">
      <c r="A14" s="16"/>
      <c r="B14" s="18"/>
      <c r="C14" s="16"/>
      <c r="D14" s="16"/>
      <c r="E14" s="14"/>
      <c r="F14" s="14"/>
      <c r="G14" s="14"/>
      <c r="H14" s="14"/>
    </row>
    <row r="15" spans="1:8" x14ac:dyDescent="0.25">
      <c r="A15" s="16" t="s">
        <v>27</v>
      </c>
      <c r="B15" s="19"/>
      <c r="C15" s="16"/>
      <c r="D15" s="16"/>
      <c r="E15" s="14"/>
      <c r="F15" s="14"/>
      <c r="G15" s="14"/>
      <c r="H15" s="14"/>
    </row>
    <row r="16" spans="1:8" x14ac:dyDescent="0.25">
      <c r="A16" s="10"/>
      <c r="B16" s="10"/>
      <c r="C16" s="10"/>
      <c r="D16" s="10"/>
      <c r="H16" s="14"/>
    </row>
    <row r="17" spans="1:8" x14ac:dyDescent="0.25">
      <c r="A17" s="20"/>
      <c r="B17" s="20"/>
      <c r="C17" s="10"/>
      <c r="D17" s="10"/>
      <c r="H17" s="14"/>
    </row>
    <row r="18" spans="1:8" x14ac:dyDescent="0.25">
      <c r="A18" s="10"/>
      <c r="B18" s="10"/>
      <c r="C18" s="10"/>
      <c r="D18" s="10"/>
      <c r="H18" s="14"/>
    </row>
    <row r="19" spans="1:8" x14ac:dyDescent="0.25">
      <c r="A19" s="10"/>
      <c r="B19" s="10"/>
      <c r="C19" s="10"/>
      <c r="D19" s="10"/>
    </row>
    <row r="20" spans="1:8" x14ac:dyDescent="0.25">
      <c r="A20" s="10"/>
      <c r="B20" s="10"/>
      <c r="C20" s="10"/>
      <c r="D20" s="10"/>
    </row>
    <row r="21" spans="1:8" x14ac:dyDescent="0.25">
      <c r="A21" s="10"/>
      <c r="B21" s="10"/>
      <c r="C21" s="10"/>
      <c r="D21" s="10"/>
    </row>
    <row r="22" spans="1:8" x14ac:dyDescent="0.25">
      <c r="A22" s="10"/>
      <c r="B22" s="10"/>
      <c r="C22" s="10"/>
      <c r="D22" s="10"/>
    </row>
    <row r="23" spans="1:8" x14ac:dyDescent="0.25">
      <c r="A23" s="10"/>
      <c r="B23" s="10"/>
      <c r="C23" s="10"/>
      <c r="D23" s="10"/>
    </row>
    <row r="24" spans="1:8" x14ac:dyDescent="0.25">
      <c r="A24" s="10"/>
      <c r="B24" s="10"/>
      <c r="C24" s="10"/>
      <c r="D24" s="10"/>
    </row>
    <row r="25" spans="1:8" x14ac:dyDescent="0.25">
      <c r="A25" s="10"/>
      <c r="B25" s="10"/>
      <c r="C25" s="10"/>
      <c r="D25" s="10"/>
    </row>
    <row r="26" spans="1:8" x14ac:dyDescent="0.25">
      <c r="A26" s="10"/>
      <c r="B26" s="10"/>
    </row>
    <row r="27" spans="1:8" x14ac:dyDescent="0.25">
      <c r="A27" s="10"/>
      <c r="B27" s="10"/>
    </row>
    <row r="28" spans="1:8" x14ac:dyDescent="0.25">
      <c r="A28" s="10"/>
      <c r="B28" s="10"/>
    </row>
    <row r="29" spans="1:8" x14ac:dyDescent="0.25">
      <c r="A29" s="10"/>
      <c r="B29" s="10"/>
    </row>
    <row r="30" spans="1:8" x14ac:dyDescent="0.25">
      <c r="A30" s="10"/>
      <c r="B30" s="10"/>
    </row>
    <row r="31" spans="1:8" x14ac:dyDescent="0.25">
      <c r="A31" s="10"/>
      <c r="B31" s="10"/>
    </row>
  </sheetData>
  <pageMargins left="0.7" right="0.7" top="0.75" bottom="0.75" header="0.3" footer="0.3"/>
  <pageSetup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2E36-5875-4F75-BA76-FBB417045B09}">
  <dimension ref="A1:G14"/>
  <sheetViews>
    <sheetView workbookViewId="0">
      <selection activeCell="F20" sqref="F20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140625" customWidth="1"/>
    <col min="7" max="7" width="21.42578125" customWidth="1"/>
  </cols>
  <sheetData>
    <row r="1" spans="1:7" ht="38.25" x14ac:dyDescent="0.25">
      <c r="A1" s="3" t="s">
        <v>51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9</v>
      </c>
      <c r="C2" s="1">
        <v>15</v>
      </c>
      <c r="D2" s="1"/>
      <c r="E2" s="1">
        <v>2</v>
      </c>
      <c r="F2" s="1">
        <v>1</v>
      </c>
      <c r="G2" s="1">
        <f t="shared" ref="G2:G13" si="0">SUM(B2:F2)</f>
        <v>27</v>
      </c>
    </row>
    <row r="3" spans="1:7" x14ac:dyDescent="0.25">
      <c r="A3" s="1" t="s">
        <v>6</v>
      </c>
      <c r="B3" s="1">
        <v>2</v>
      </c>
      <c r="C3" s="1">
        <v>1</v>
      </c>
      <c r="D3" s="1">
        <v>1</v>
      </c>
      <c r="E3" s="1">
        <v>1</v>
      </c>
      <c r="F3" s="1"/>
      <c r="G3" s="1">
        <f t="shared" si="0"/>
        <v>5</v>
      </c>
    </row>
    <row r="4" spans="1:7" x14ac:dyDescent="0.25">
      <c r="A4" s="1" t="s">
        <v>50</v>
      </c>
      <c r="B4" s="1">
        <v>12</v>
      </c>
      <c r="C4" s="1">
        <v>5</v>
      </c>
      <c r="D4" s="1"/>
      <c r="E4" s="1"/>
      <c r="F4" s="1">
        <v>1</v>
      </c>
      <c r="G4" s="1">
        <f t="shared" si="0"/>
        <v>18</v>
      </c>
    </row>
    <row r="5" spans="1:7" x14ac:dyDescent="0.25">
      <c r="A5" s="1" t="s">
        <v>7</v>
      </c>
      <c r="B5" s="1">
        <v>5</v>
      </c>
      <c r="C5" s="1">
        <v>2</v>
      </c>
      <c r="D5" s="1"/>
      <c r="E5" s="1"/>
      <c r="F5" s="1">
        <v>3</v>
      </c>
      <c r="G5" s="1">
        <f t="shared" si="0"/>
        <v>10</v>
      </c>
    </row>
    <row r="6" spans="1:7" x14ac:dyDescent="0.25">
      <c r="A6" s="1" t="s">
        <v>49</v>
      </c>
      <c r="B6" s="1">
        <v>7</v>
      </c>
      <c r="C6" s="1">
        <v>1</v>
      </c>
      <c r="D6" s="1">
        <v>1</v>
      </c>
      <c r="E6" s="1"/>
      <c r="F6" s="1"/>
      <c r="G6" s="1">
        <f t="shared" si="0"/>
        <v>9</v>
      </c>
    </row>
    <row r="7" spans="1:7" x14ac:dyDescent="0.25">
      <c r="A7" s="1" t="s">
        <v>8</v>
      </c>
      <c r="B7" s="1">
        <v>6</v>
      </c>
      <c r="C7" s="1">
        <v>13</v>
      </c>
      <c r="D7" s="1">
        <v>1</v>
      </c>
      <c r="E7" s="1">
        <v>2</v>
      </c>
      <c r="F7" s="1">
        <v>1</v>
      </c>
      <c r="G7" s="1">
        <f t="shared" si="0"/>
        <v>23</v>
      </c>
    </row>
    <row r="8" spans="1:7" x14ac:dyDescent="0.25">
      <c r="A8" s="1" t="s">
        <v>9</v>
      </c>
      <c r="B8" s="1">
        <v>6</v>
      </c>
      <c r="C8" s="1"/>
      <c r="D8" s="1"/>
      <c r="E8" s="1">
        <v>2</v>
      </c>
      <c r="F8" s="1"/>
      <c r="G8" s="1">
        <f t="shared" si="0"/>
        <v>8</v>
      </c>
    </row>
    <row r="9" spans="1:7" x14ac:dyDescent="0.25">
      <c r="A9" s="1" t="s">
        <v>48</v>
      </c>
      <c r="B9" s="1">
        <v>3</v>
      </c>
      <c r="C9" s="2">
        <v>1</v>
      </c>
      <c r="D9" s="1"/>
      <c r="E9" s="2">
        <v>4</v>
      </c>
      <c r="F9" s="2"/>
      <c r="G9" s="2">
        <f t="shared" si="0"/>
        <v>8</v>
      </c>
    </row>
    <row r="10" spans="1:7" x14ac:dyDescent="0.25">
      <c r="A10" s="1" t="s">
        <v>10</v>
      </c>
      <c r="B10" s="2">
        <v>4</v>
      </c>
      <c r="C10" s="2"/>
      <c r="D10" s="2">
        <v>1</v>
      </c>
      <c r="E10" s="2">
        <v>1</v>
      </c>
      <c r="F10" s="2"/>
      <c r="G10" s="2">
        <f t="shared" si="0"/>
        <v>6</v>
      </c>
    </row>
    <row r="11" spans="1:7" x14ac:dyDescent="0.25">
      <c r="A11" s="1" t="s">
        <v>47</v>
      </c>
      <c r="B11" s="2">
        <v>1</v>
      </c>
      <c r="C11" s="2">
        <v>4</v>
      </c>
      <c r="D11" s="2">
        <v>1</v>
      </c>
      <c r="E11" s="2">
        <v>4</v>
      </c>
      <c r="F11" s="2"/>
      <c r="G11" s="2">
        <f t="shared" si="0"/>
        <v>10</v>
      </c>
    </row>
    <row r="12" spans="1:7" x14ac:dyDescent="0.25">
      <c r="A12" s="1" t="s">
        <v>11</v>
      </c>
      <c r="B12" s="2">
        <v>7</v>
      </c>
      <c r="C12" s="2">
        <v>1</v>
      </c>
      <c r="D12" s="2">
        <v>4</v>
      </c>
      <c r="E12" s="2">
        <v>2</v>
      </c>
      <c r="F12" s="2"/>
      <c r="G12" s="2">
        <f t="shared" si="0"/>
        <v>14</v>
      </c>
    </row>
    <row r="13" spans="1:7" x14ac:dyDescent="0.25">
      <c r="A13" s="1" t="s">
        <v>46</v>
      </c>
      <c r="B13" s="2">
        <v>6</v>
      </c>
      <c r="C13" s="2">
        <v>2</v>
      </c>
      <c r="D13" s="2">
        <v>4</v>
      </c>
      <c r="E13" s="2">
        <v>2</v>
      </c>
      <c r="F13" s="2">
        <v>1</v>
      </c>
      <c r="G13" s="2">
        <f t="shared" si="0"/>
        <v>15</v>
      </c>
    </row>
    <row r="14" spans="1:7" x14ac:dyDescent="0.25">
      <c r="A14" s="5" t="s">
        <v>12</v>
      </c>
      <c r="B14" s="5">
        <f t="shared" ref="B14:G14" si="1">SUM(B2:B13)</f>
        <v>68</v>
      </c>
      <c r="C14" s="5">
        <f t="shared" si="1"/>
        <v>45</v>
      </c>
      <c r="D14" s="5">
        <f t="shared" si="1"/>
        <v>13</v>
      </c>
      <c r="E14" s="5">
        <f t="shared" si="1"/>
        <v>20</v>
      </c>
      <c r="F14" s="5">
        <f>SUM(F2:F13)</f>
        <v>7</v>
      </c>
      <c r="G14" s="5">
        <f t="shared" si="1"/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36FF-6AB2-4F09-A658-AE4135D18F88}">
  <dimension ref="A1:G14"/>
  <sheetViews>
    <sheetView zoomScale="80" zoomScaleNormal="80" workbookViewId="0">
      <selection activeCell="B33" sqref="B33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140625" customWidth="1"/>
    <col min="7" max="7" width="21.42578125" customWidth="1"/>
  </cols>
  <sheetData>
    <row r="1" spans="1:7" ht="38.25" x14ac:dyDescent="0.25">
      <c r="A1" s="3" t="s">
        <v>59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14</v>
      </c>
      <c r="C2" s="1">
        <v>3</v>
      </c>
      <c r="D2" s="1">
        <v>3</v>
      </c>
      <c r="E2" s="1">
        <v>11</v>
      </c>
      <c r="F2" s="1">
        <v>1</v>
      </c>
      <c r="G2" s="1">
        <f t="shared" ref="G2:G13" si="0">SUM(B2:F2)</f>
        <v>32</v>
      </c>
    </row>
    <row r="3" spans="1:7" x14ac:dyDescent="0.25">
      <c r="A3" s="1" t="s">
        <v>6</v>
      </c>
      <c r="B3" s="1">
        <v>6</v>
      </c>
      <c r="C3" s="1">
        <v>1</v>
      </c>
      <c r="D3" s="1">
        <v>1</v>
      </c>
      <c r="E3" s="1">
        <v>1</v>
      </c>
      <c r="F3" s="1"/>
      <c r="G3" s="1">
        <f t="shared" si="0"/>
        <v>9</v>
      </c>
    </row>
    <row r="4" spans="1:7" x14ac:dyDescent="0.25">
      <c r="A4" s="1" t="s">
        <v>50</v>
      </c>
      <c r="B4" s="1">
        <v>8</v>
      </c>
      <c r="C4" s="1">
        <v>5</v>
      </c>
      <c r="D4" s="1">
        <v>2</v>
      </c>
      <c r="E4" s="1">
        <v>3</v>
      </c>
      <c r="F4" s="1"/>
      <c r="G4" s="1">
        <f t="shared" si="0"/>
        <v>18</v>
      </c>
    </row>
    <row r="5" spans="1:7" x14ac:dyDescent="0.25">
      <c r="A5" s="1" t="s">
        <v>7</v>
      </c>
      <c r="B5" s="1">
        <v>9</v>
      </c>
      <c r="C5" s="1">
        <v>2</v>
      </c>
      <c r="D5" s="1">
        <v>1</v>
      </c>
      <c r="E5" s="1">
        <v>4</v>
      </c>
      <c r="F5" s="1">
        <v>2</v>
      </c>
      <c r="G5" s="1">
        <f t="shared" si="0"/>
        <v>18</v>
      </c>
    </row>
    <row r="6" spans="1:7" x14ac:dyDescent="0.25">
      <c r="A6" s="1" t="s">
        <v>49</v>
      </c>
      <c r="B6" s="1">
        <v>6</v>
      </c>
      <c r="C6" s="1"/>
      <c r="D6" s="1"/>
      <c r="E6" s="1"/>
      <c r="F6" s="1"/>
      <c r="G6" s="1">
        <f t="shared" si="0"/>
        <v>6</v>
      </c>
    </row>
    <row r="7" spans="1:7" x14ac:dyDescent="0.25">
      <c r="A7" s="1" t="s">
        <v>8</v>
      </c>
      <c r="B7" s="1">
        <v>10</v>
      </c>
      <c r="C7" s="1"/>
      <c r="D7" s="1">
        <v>1</v>
      </c>
      <c r="E7" s="1"/>
      <c r="F7" s="1"/>
      <c r="G7" s="1">
        <f t="shared" si="0"/>
        <v>11</v>
      </c>
    </row>
    <row r="8" spans="1:7" x14ac:dyDescent="0.25">
      <c r="A8" s="1" t="s">
        <v>9</v>
      </c>
      <c r="B8" s="1">
        <v>6</v>
      </c>
      <c r="C8" s="1">
        <v>1</v>
      </c>
      <c r="D8" s="1">
        <v>1</v>
      </c>
      <c r="E8" s="1">
        <v>3</v>
      </c>
      <c r="F8" s="1"/>
      <c r="G8" s="1">
        <f t="shared" si="0"/>
        <v>11</v>
      </c>
    </row>
    <row r="9" spans="1:7" x14ac:dyDescent="0.25">
      <c r="A9" s="1" t="s">
        <v>48</v>
      </c>
      <c r="B9" s="1">
        <v>9</v>
      </c>
      <c r="C9" s="2"/>
      <c r="D9" s="1">
        <v>2</v>
      </c>
      <c r="E9" s="2">
        <v>1</v>
      </c>
      <c r="F9" s="2"/>
      <c r="G9" s="2">
        <f t="shared" si="0"/>
        <v>12</v>
      </c>
    </row>
    <row r="10" spans="1:7" x14ac:dyDescent="0.25">
      <c r="A10" s="1" t="s">
        <v>10</v>
      </c>
      <c r="B10" s="2">
        <v>3</v>
      </c>
      <c r="C10" s="2">
        <v>2</v>
      </c>
      <c r="D10" s="2">
        <v>2</v>
      </c>
      <c r="E10" s="2">
        <v>1</v>
      </c>
      <c r="F10" s="2"/>
      <c r="G10" s="2">
        <f t="shared" si="0"/>
        <v>8</v>
      </c>
    </row>
    <row r="11" spans="1:7" x14ac:dyDescent="0.25">
      <c r="A11" s="1" t="s">
        <v>47</v>
      </c>
      <c r="B11" s="2">
        <v>10</v>
      </c>
      <c r="C11" s="2"/>
      <c r="D11" s="2">
        <v>1</v>
      </c>
      <c r="E11" s="2">
        <v>1</v>
      </c>
      <c r="F11" s="2"/>
      <c r="G11" s="2">
        <f t="shared" si="0"/>
        <v>12</v>
      </c>
    </row>
    <row r="12" spans="1:7" x14ac:dyDescent="0.25">
      <c r="A12" s="1" t="s">
        <v>11</v>
      </c>
      <c r="B12" s="2">
        <v>9</v>
      </c>
      <c r="C12" s="2"/>
      <c r="D12" s="2"/>
      <c r="E12" s="2">
        <v>2</v>
      </c>
      <c r="F12" s="2"/>
      <c r="G12" s="2">
        <f t="shared" si="0"/>
        <v>11</v>
      </c>
    </row>
    <row r="13" spans="1:7" x14ac:dyDescent="0.25">
      <c r="A13" s="1" t="s">
        <v>46</v>
      </c>
      <c r="B13" s="2">
        <v>3</v>
      </c>
      <c r="C13" s="2">
        <v>1</v>
      </c>
      <c r="D13" s="2">
        <v>1</v>
      </c>
      <c r="E13" s="2">
        <v>1</v>
      </c>
      <c r="F13" s="2"/>
      <c r="G13" s="2">
        <f t="shared" si="0"/>
        <v>6</v>
      </c>
    </row>
    <row r="14" spans="1:7" x14ac:dyDescent="0.25">
      <c r="A14" s="5" t="s">
        <v>12</v>
      </c>
      <c r="B14" s="5">
        <f t="shared" ref="B14:G14" si="1">SUM(B2:B13)</f>
        <v>93</v>
      </c>
      <c r="C14" s="5">
        <f t="shared" si="1"/>
        <v>15</v>
      </c>
      <c r="D14" s="5">
        <f t="shared" si="1"/>
        <v>15</v>
      </c>
      <c r="E14" s="5">
        <f t="shared" si="1"/>
        <v>28</v>
      </c>
      <c r="F14" s="5">
        <f t="shared" si="1"/>
        <v>3</v>
      </c>
      <c r="G14" s="5">
        <f t="shared" si="1"/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8317-28B1-4FBF-84F0-F445D384F103}">
  <dimension ref="A1:G14"/>
  <sheetViews>
    <sheetView zoomScale="110" zoomScaleNormal="110" workbookViewId="0">
      <selection activeCell="A13" sqref="A13:G13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140625" customWidth="1"/>
    <col min="7" max="7" width="21.42578125" customWidth="1"/>
  </cols>
  <sheetData>
    <row r="1" spans="1:7" ht="38.25" x14ac:dyDescent="0.25">
      <c r="A1" s="3" t="s">
        <v>45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10</v>
      </c>
      <c r="C2" s="1">
        <v>3</v>
      </c>
      <c r="D2" s="1">
        <v>4</v>
      </c>
      <c r="E2" s="1">
        <v>1</v>
      </c>
      <c r="F2" s="1"/>
      <c r="G2" s="1">
        <f t="shared" ref="G2:G13" si="0">SUM(B2:F2)</f>
        <v>18</v>
      </c>
    </row>
    <row r="3" spans="1:7" x14ac:dyDescent="0.25">
      <c r="A3" s="1" t="s">
        <v>6</v>
      </c>
      <c r="B3" s="1">
        <v>3</v>
      </c>
      <c r="C3" s="1"/>
      <c r="D3" s="1"/>
      <c r="E3" s="1">
        <v>2</v>
      </c>
      <c r="F3" s="1"/>
      <c r="G3" s="1">
        <f t="shared" si="0"/>
        <v>5</v>
      </c>
    </row>
    <row r="4" spans="1:7" x14ac:dyDescent="0.25">
      <c r="A4" s="1" t="s">
        <v>50</v>
      </c>
      <c r="B4" s="1">
        <v>13</v>
      </c>
      <c r="C4" s="1"/>
      <c r="D4" s="1">
        <v>1</v>
      </c>
      <c r="E4" s="1">
        <v>1</v>
      </c>
      <c r="F4" s="1"/>
      <c r="G4" s="1">
        <f t="shared" si="0"/>
        <v>15</v>
      </c>
    </row>
    <row r="5" spans="1:7" x14ac:dyDescent="0.25">
      <c r="A5" s="1" t="s">
        <v>7</v>
      </c>
      <c r="B5" s="1">
        <v>9</v>
      </c>
      <c r="C5" s="1">
        <v>1</v>
      </c>
      <c r="D5" s="1"/>
      <c r="E5" s="1">
        <v>3</v>
      </c>
      <c r="F5" s="1"/>
      <c r="G5" s="1">
        <f t="shared" si="0"/>
        <v>13</v>
      </c>
    </row>
    <row r="6" spans="1:7" x14ac:dyDescent="0.25">
      <c r="A6" s="1" t="s">
        <v>49</v>
      </c>
      <c r="B6" s="1">
        <v>11</v>
      </c>
      <c r="C6" s="1">
        <v>3</v>
      </c>
      <c r="D6" s="1"/>
      <c r="E6" s="1">
        <v>2</v>
      </c>
      <c r="F6" s="1"/>
      <c r="G6" s="1">
        <f t="shared" si="0"/>
        <v>16</v>
      </c>
    </row>
    <row r="7" spans="1:7" x14ac:dyDescent="0.25">
      <c r="A7" s="1" t="s">
        <v>8</v>
      </c>
      <c r="B7" s="1">
        <v>3</v>
      </c>
      <c r="C7" s="1">
        <v>1</v>
      </c>
      <c r="D7" s="1">
        <v>1</v>
      </c>
      <c r="E7" s="1">
        <v>1</v>
      </c>
      <c r="F7" s="1"/>
      <c r="G7" s="1">
        <f t="shared" si="0"/>
        <v>6</v>
      </c>
    </row>
    <row r="8" spans="1:7" x14ac:dyDescent="0.25">
      <c r="A8" s="1" t="s">
        <v>9</v>
      </c>
      <c r="B8" s="1">
        <v>11</v>
      </c>
      <c r="C8" s="1"/>
      <c r="D8" s="1"/>
      <c r="E8" s="1">
        <v>1</v>
      </c>
      <c r="F8" s="1"/>
      <c r="G8" s="1">
        <f t="shared" si="0"/>
        <v>12</v>
      </c>
    </row>
    <row r="9" spans="1:7" x14ac:dyDescent="0.25">
      <c r="A9" s="1" t="s">
        <v>48</v>
      </c>
      <c r="B9" s="1">
        <v>7</v>
      </c>
      <c r="C9" s="2"/>
      <c r="D9" s="1">
        <v>1</v>
      </c>
      <c r="E9" s="2"/>
      <c r="F9" s="2"/>
      <c r="G9" s="2">
        <f t="shared" si="0"/>
        <v>8</v>
      </c>
    </row>
    <row r="10" spans="1:7" x14ac:dyDescent="0.25">
      <c r="A10" s="1" t="s">
        <v>10</v>
      </c>
      <c r="B10" s="2">
        <v>6</v>
      </c>
      <c r="C10" s="2">
        <v>6</v>
      </c>
      <c r="D10" s="2">
        <v>1</v>
      </c>
      <c r="E10" s="2">
        <v>1</v>
      </c>
      <c r="F10" s="2"/>
      <c r="G10" s="2">
        <f t="shared" si="0"/>
        <v>14</v>
      </c>
    </row>
    <row r="11" spans="1:7" x14ac:dyDescent="0.25">
      <c r="A11" s="1" t="s">
        <v>47</v>
      </c>
      <c r="B11" s="2">
        <v>8</v>
      </c>
      <c r="C11" s="2">
        <v>1</v>
      </c>
      <c r="D11" s="2"/>
      <c r="E11" s="2">
        <v>2</v>
      </c>
      <c r="F11" s="2"/>
      <c r="G11" s="2">
        <f t="shared" si="0"/>
        <v>11</v>
      </c>
    </row>
    <row r="12" spans="1:7" x14ac:dyDescent="0.25">
      <c r="A12" s="1" t="s">
        <v>11</v>
      </c>
      <c r="B12" s="2">
        <v>4</v>
      </c>
      <c r="C12" s="2"/>
      <c r="D12" s="2"/>
      <c r="E12" s="2">
        <v>1</v>
      </c>
      <c r="F12" s="2"/>
      <c r="G12" s="2">
        <f t="shared" si="0"/>
        <v>5</v>
      </c>
    </row>
    <row r="13" spans="1:7" x14ac:dyDescent="0.25">
      <c r="A13" s="1" t="s">
        <v>46</v>
      </c>
      <c r="B13" s="24">
        <v>1</v>
      </c>
      <c r="C13" s="24">
        <v>1</v>
      </c>
      <c r="D13" s="24"/>
      <c r="E13" s="24">
        <v>7</v>
      </c>
      <c r="F13" s="2"/>
      <c r="G13" s="2">
        <f t="shared" si="0"/>
        <v>9</v>
      </c>
    </row>
    <row r="14" spans="1:7" x14ac:dyDescent="0.25">
      <c r="A14" s="5" t="s">
        <v>12</v>
      </c>
      <c r="B14" s="5">
        <f t="shared" ref="B14:G14" si="1">SUM(B2:B13)</f>
        <v>86</v>
      </c>
      <c r="C14" s="5">
        <f t="shared" si="1"/>
        <v>16</v>
      </c>
      <c r="D14" s="5">
        <f t="shared" si="1"/>
        <v>8</v>
      </c>
      <c r="E14" s="5">
        <f t="shared" si="1"/>
        <v>22</v>
      </c>
      <c r="F14" s="5">
        <f t="shared" si="1"/>
        <v>0</v>
      </c>
      <c r="G14" s="5">
        <f t="shared" si="1"/>
        <v>132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zoomScale="80" zoomScaleNormal="80" workbookViewId="0">
      <selection activeCell="F24" sqref="F24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28515625" customWidth="1"/>
    <col min="7" max="7" width="24.140625" customWidth="1"/>
    <col min="8" max="8" width="9.85546875" bestFit="1" customWidth="1"/>
    <col min="9" max="9" width="6.28515625" bestFit="1" customWidth="1"/>
    <col min="10" max="10" width="12.28515625" bestFit="1" customWidth="1"/>
    <col min="11" max="11" width="21.42578125" customWidth="1"/>
  </cols>
  <sheetData>
    <row r="1" spans="1:11" ht="38.25" x14ac:dyDescent="0.25">
      <c r="A1" s="3" t="s">
        <v>28</v>
      </c>
      <c r="B1" s="3" t="s">
        <v>29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v>13</v>
      </c>
      <c r="C2" s="1">
        <v>3</v>
      </c>
      <c r="D2" s="1">
        <v>0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f>SUM(B2:H2)</f>
        <v>18</v>
      </c>
    </row>
    <row r="3" spans="1:11" x14ac:dyDescent="0.25">
      <c r="A3" s="1" t="s">
        <v>6</v>
      </c>
      <c r="B3" s="1">
        <v>8</v>
      </c>
      <c r="C3" s="1">
        <v>0</v>
      </c>
      <c r="D3" s="1">
        <v>5</v>
      </c>
      <c r="E3" s="1">
        <v>2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f>SUM(B3:G3)</f>
        <v>15</v>
      </c>
    </row>
    <row r="4" spans="1:11" x14ac:dyDescent="0.25">
      <c r="A4" s="1" t="s">
        <v>30</v>
      </c>
      <c r="B4" s="1">
        <v>7</v>
      </c>
      <c r="C4" s="1">
        <v>1</v>
      </c>
      <c r="D4" s="1">
        <v>2</v>
      </c>
      <c r="E4" s="1">
        <v>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f>SUM(B4:G4)</f>
        <v>12</v>
      </c>
    </row>
    <row r="5" spans="1:11" x14ac:dyDescent="0.25">
      <c r="A5" s="1" t="s">
        <v>7</v>
      </c>
      <c r="B5" s="1">
        <f>2+2</f>
        <v>4</v>
      </c>
      <c r="C5" s="1">
        <f>0+1</f>
        <v>1</v>
      </c>
      <c r="D5" s="1">
        <v>1</v>
      </c>
      <c r="E5" s="1">
        <f>0+1</f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f t="shared" ref="K5:K12" si="0">SUM(B5:F5)</f>
        <v>7</v>
      </c>
    </row>
    <row r="6" spans="1:11" x14ac:dyDescent="0.25">
      <c r="A6" s="1" t="s">
        <v>31</v>
      </c>
      <c r="B6" s="1">
        <f>14+1</f>
        <v>15</v>
      </c>
      <c r="C6" s="1">
        <f>1+0</f>
        <v>1</v>
      </c>
      <c r="D6" s="1">
        <f>15</f>
        <v>15</v>
      </c>
      <c r="E6" s="1">
        <f>0+0</f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f t="shared" si="0"/>
        <v>31</v>
      </c>
    </row>
    <row r="7" spans="1:11" x14ac:dyDescent="0.25">
      <c r="A7" s="1" t="s">
        <v>8</v>
      </c>
      <c r="B7" s="1">
        <f>7+5</f>
        <v>12</v>
      </c>
      <c r="C7" s="1">
        <f>0+4</f>
        <v>4</v>
      </c>
      <c r="D7" s="1">
        <f>13</f>
        <v>13</v>
      </c>
      <c r="E7" s="1">
        <f>1+0</f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30</v>
      </c>
    </row>
    <row r="8" spans="1:11" x14ac:dyDescent="0.25">
      <c r="A8" s="1" t="s">
        <v>9</v>
      </c>
      <c r="B8" s="1">
        <f>7+4</f>
        <v>11</v>
      </c>
      <c r="C8" s="1">
        <f>0+1</f>
        <v>1</v>
      </c>
      <c r="D8" s="1">
        <f>12</f>
        <v>12</v>
      </c>
      <c r="E8" s="1">
        <f>0+1</f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f t="shared" si="0"/>
        <v>25</v>
      </c>
    </row>
    <row r="9" spans="1:11" x14ac:dyDescent="0.25">
      <c r="A9" s="1" t="s">
        <v>32</v>
      </c>
      <c r="B9" s="1">
        <f>5+1</f>
        <v>6</v>
      </c>
      <c r="C9" s="2">
        <f>0+4</f>
        <v>4</v>
      </c>
      <c r="D9" s="1">
        <f>2</f>
        <v>2</v>
      </c>
      <c r="E9" s="2">
        <f>0+2</f>
        <v>2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f t="shared" si="0"/>
        <v>14</v>
      </c>
    </row>
    <row r="10" spans="1:11" x14ac:dyDescent="0.25">
      <c r="A10" s="1" t="s">
        <v>10</v>
      </c>
      <c r="B10" s="2">
        <f>5+11</f>
        <v>16</v>
      </c>
      <c r="C10" s="2">
        <f>1+4</f>
        <v>5</v>
      </c>
      <c r="D10" s="2">
        <f>9</f>
        <v>9</v>
      </c>
      <c r="E10" s="2">
        <f>0+3</f>
        <v>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f t="shared" si="0"/>
        <v>33</v>
      </c>
    </row>
    <row r="11" spans="1:11" x14ac:dyDescent="0.25">
      <c r="A11" s="1" t="s">
        <v>33</v>
      </c>
      <c r="B11" s="2">
        <f>3+3</f>
        <v>6</v>
      </c>
      <c r="C11" s="2">
        <f>1+1</f>
        <v>2</v>
      </c>
      <c r="D11" s="2">
        <v>13</v>
      </c>
      <c r="E11" s="2">
        <f>0</f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f t="shared" si="0"/>
        <v>21</v>
      </c>
    </row>
    <row r="12" spans="1:11" x14ac:dyDescent="0.25">
      <c r="A12" s="1" t="s">
        <v>11</v>
      </c>
      <c r="B12" s="2">
        <f>1+9</f>
        <v>10</v>
      </c>
      <c r="C12" s="2">
        <f>0+0</f>
        <v>0</v>
      </c>
      <c r="D12" s="2">
        <f>0</f>
        <v>0</v>
      </c>
      <c r="E12" s="2">
        <f>0+0</f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10</v>
      </c>
    </row>
    <row r="13" spans="1:11" x14ac:dyDescent="0.25">
      <c r="A13" s="1" t="s">
        <v>34</v>
      </c>
      <c r="B13" s="2">
        <v>13</v>
      </c>
      <c r="C13" s="2">
        <f>1+1</f>
        <v>2</v>
      </c>
      <c r="D13" s="2">
        <v>4</v>
      </c>
      <c r="E13" s="2">
        <v>2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f>SUM(B13:G13)</f>
        <v>21</v>
      </c>
    </row>
    <row r="14" spans="1:11" x14ac:dyDescent="0.25">
      <c r="A14" s="5" t="s">
        <v>12</v>
      </c>
      <c r="B14" s="5">
        <f t="shared" ref="B14:K14" si="1">SUM(B2:B13)</f>
        <v>121</v>
      </c>
      <c r="C14" s="5">
        <f t="shared" si="1"/>
        <v>24</v>
      </c>
      <c r="D14" s="5">
        <f t="shared" si="1"/>
        <v>76</v>
      </c>
      <c r="E14" s="5">
        <f t="shared" si="1"/>
        <v>16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zoomScale="110" zoomScaleNormal="110" workbookViewId="0">
      <selection activeCell="G2" sqref="G2:J13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140625" customWidth="1"/>
    <col min="7" max="7" width="23.42578125" bestFit="1" customWidth="1"/>
    <col min="8" max="8" width="9.85546875" bestFit="1" customWidth="1"/>
    <col min="9" max="9" width="6.28515625" bestFit="1" customWidth="1"/>
    <col min="10" max="10" width="11.7109375" bestFit="1" customWidth="1"/>
    <col min="11" max="11" width="8.85546875" bestFit="1" customWidth="1"/>
  </cols>
  <sheetData>
    <row r="1" spans="1:11" ht="38.25" x14ac:dyDescent="0.25">
      <c r="A1" s="3" t="s">
        <v>35</v>
      </c>
      <c r="B1" s="3" t="s">
        <v>29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f>9</f>
        <v>9</v>
      </c>
      <c r="C2" s="21">
        <v>2</v>
      </c>
      <c r="D2" s="1">
        <v>10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f t="shared" ref="K2:K13" si="0">SUM(B2:F2)</f>
        <v>23</v>
      </c>
    </row>
    <row r="3" spans="1:11" x14ac:dyDescent="0.25">
      <c r="A3" s="1" t="s">
        <v>6</v>
      </c>
      <c r="B3" s="1">
        <v>5</v>
      </c>
      <c r="C3" s="21">
        <v>2</v>
      </c>
      <c r="D3" s="1">
        <v>3</v>
      </c>
      <c r="E3" s="1">
        <v>2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f t="shared" si="0"/>
        <v>12</v>
      </c>
    </row>
    <row r="4" spans="1:11" x14ac:dyDescent="0.25">
      <c r="A4" s="1" t="s">
        <v>30</v>
      </c>
      <c r="B4" s="1">
        <v>7</v>
      </c>
      <c r="C4" s="21">
        <v>1</v>
      </c>
      <c r="D4" s="1">
        <v>2</v>
      </c>
      <c r="E4" s="1">
        <v>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f t="shared" si="0"/>
        <v>12</v>
      </c>
    </row>
    <row r="5" spans="1:11" x14ac:dyDescent="0.25">
      <c r="A5" s="1" t="s">
        <v>7</v>
      </c>
      <c r="B5" s="1">
        <v>12</v>
      </c>
      <c r="C5" s="21">
        <v>1</v>
      </c>
      <c r="D5" s="1">
        <v>9</v>
      </c>
      <c r="E5" s="1">
        <v>1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f t="shared" si="0"/>
        <v>24</v>
      </c>
    </row>
    <row r="6" spans="1:11" x14ac:dyDescent="0.25">
      <c r="A6" s="1" t="s">
        <v>31</v>
      </c>
      <c r="B6" s="1">
        <v>6</v>
      </c>
      <c r="C6" s="21">
        <v>1</v>
      </c>
      <c r="D6" s="1">
        <v>0</v>
      </c>
      <c r="E6" s="1">
        <v>2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f t="shared" si="0"/>
        <v>9</v>
      </c>
    </row>
    <row r="7" spans="1:11" x14ac:dyDescent="0.25">
      <c r="A7" s="1" t="s">
        <v>8</v>
      </c>
      <c r="B7" s="1">
        <v>6</v>
      </c>
      <c r="C7" s="21">
        <v>1</v>
      </c>
      <c r="D7" s="1">
        <v>8</v>
      </c>
      <c r="E7" s="1">
        <v>3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19</v>
      </c>
    </row>
    <row r="8" spans="1:11" x14ac:dyDescent="0.25">
      <c r="A8" s="1" t="s">
        <v>9</v>
      </c>
      <c r="B8" s="1">
        <v>2</v>
      </c>
      <c r="C8" s="21">
        <v>0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f t="shared" si="0"/>
        <v>3</v>
      </c>
    </row>
    <row r="9" spans="1:11" x14ac:dyDescent="0.25">
      <c r="A9" s="1" t="s">
        <v>32</v>
      </c>
      <c r="B9" s="1">
        <v>0</v>
      </c>
      <c r="C9" s="22">
        <v>0</v>
      </c>
      <c r="D9" s="1">
        <v>3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f t="shared" si="0"/>
        <v>4</v>
      </c>
    </row>
    <row r="10" spans="1:11" x14ac:dyDescent="0.25">
      <c r="A10" s="1" t="s">
        <v>10</v>
      </c>
      <c r="B10" s="2">
        <v>1</v>
      </c>
      <c r="C10" s="22">
        <v>0</v>
      </c>
      <c r="D10" s="2">
        <v>3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f t="shared" si="0"/>
        <v>5</v>
      </c>
    </row>
    <row r="11" spans="1:11" x14ac:dyDescent="0.25">
      <c r="A11" s="1" t="s">
        <v>33</v>
      </c>
      <c r="B11" s="2">
        <v>5</v>
      </c>
      <c r="C11" s="22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f t="shared" si="0"/>
        <v>6</v>
      </c>
    </row>
    <row r="12" spans="1:11" x14ac:dyDescent="0.25">
      <c r="A12" s="1" t="s">
        <v>11</v>
      </c>
      <c r="B12" s="2">
        <v>6</v>
      </c>
      <c r="C12" s="2">
        <v>1</v>
      </c>
      <c r="D12" s="2">
        <v>1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10</v>
      </c>
    </row>
    <row r="13" spans="1:11" x14ac:dyDescent="0.25">
      <c r="A13" s="1" t="s">
        <v>34</v>
      </c>
      <c r="B13" s="2">
        <v>12</v>
      </c>
      <c r="C13" s="2">
        <v>2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f t="shared" si="0"/>
        <v>16</v>
      </c>
    </row>
    <row r="14" spans="1:11" x14ac:dyDescent="0.25">
      <c r="A14" s="5" t="s">
        <v>12</v>
      </c>
      <c r="B14" s="5">
        <f t="shared" ref="B14:K14" si="1">SUM(B2:B13)</f>
        <v>71</v>
      </c>
      <c r="C14" s="5">
        <f t="shared" si="1"/>
        <v>12</v>
      </c>
      <c r="D14" s="5">
        <f t="shared" si="1"/>
        <v>39</v>
      </c>
      <c r="E14" s="5">
        <f t="shared" si="1"/>
        <v>17</v>
      </c>
      <c r="F14" s="5">
        <f t="shared" si="1"/>
        <v>4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143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="110" zoomScaleNormal="110" workbookViewId="0">
      <selection activeCell="J1" sqref="G1:J1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hidden="1" customWidth="1"/>
    <col min="6" max="7" width="24.140625" customWidth="1"/>
    <col min="8" max="8" width="9.85546875" bestFit="1" customWidth="1"/>
    <col min="9" max="9" width="6.28515625" bestFit="1" customWidth="1"/>
    <col min="10" max="10" width="11.7109375" bestFit="1" customWidth="1"/>
    <col min="11" max="11" width="8.85546875" bestFit="1" customWidth="1"/>
  </cols>
  <sheetData>
    <row r="1" spans="1:11" ht="38.25" x14ac:dyDescent="0.25">
      <c r="A1" s="3" t="s">
        <v>37</v>
      </c>
      <c r="B1" s="3" t="s">
        <v>29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v>6</v>
      </c>
      <c r="C2" s="21">
        <v>2</v>
      </c>
      <c r="D2" s="1">
        <v>1</v>
      </c>
      <c r="E2" s="1">
        <v>2</v>
      </c>
      <c r="F2" s="1"/>
      <c r="G2" s="1">
        <v>0</v>
      </c>
      <c r="H2" s="1">
        <v>0</v>
      </c>
      <c r="I2" s="1">
        <v>0</v>
      </c>
      <c r="J2" s="1">
        <v>0</v>
      </c>
      <c r="K2" s="1">
        <f t="shared" ref="K2:K13" si="0">SUM(B2:F2)</f>
        <v>11</v>
      </c>
    </row>
    <row r="3" spans="1:11" x14ac:dyDescent="0.25">
      <c r="A3" s="1" t="s">
        <v>6</v>
      </c>
      <c r="B3" s="1">
        <v>5</v>
      </c>
      <c r="C3" s="21">
        <v>1</v>
      </c>
      <c r="D3" s="1"/>
      <c r="E3" s="1"/>
      <c r="F3" s="1"/>
      <c r="G3" s="1">
        <v>0</v>
      </c>
      <c r="H3" s="1">
        <v>0</v>
      </c>
      <c r="I3" s="1">
        <v>0</v>
      </c>
      <c r="J3" s="1">
        <v>0</v>
      </c>
      <c r="K3" s="1">
        <f t="shared" si="0"/>
        <v>6</v>
      </c>
    </row>
    <row r="4" spans="1:11" x14ac:dyDescent="0.25">
      <c r="A4" s="1" t="s">
        <v>30</v>
      </c>
      <c r="B4" s="1">
        <v>12</v>
      </c>
      <c r="C4" s="21">
        <v>1</v>
      </c>
      <c r="D4" s="1">
        <v>1</v>
      </c>
      <c r="E4" s="1">
        <v>2</v>
      </c>
      <c r="F4" s="1"/>
      <c r="G4" s="1">
        <v>0</v>
      </c>
      <c r="H4" s="1">
        <v>0</v>
      </c>
      <c r="I4" s="1">
        <v>0</v>
      </c>
      <c r="J4" s="1">
        <v>0</v>
      </c>
      <c r="K4" s="1">
        <f t="shared" si="0"/>
        <v>16</v>
      </c>
    </row>
    <row r="5" spans="1:11" x14ac:dyDescent="0.25">
      <c r="A5" s="1" t="s">
        <v>7</v>
      </c>
      <c r="B5" s="1">
        <v>4</v>
      </c>
      <c r="C5" s="21">
        <v>1</v>
      </c>
      <c r="D5" s="1">
        <v>1</v>
      </c>
      <c r="E5" s="1"/>
      <c r="F5" s="1"/>
      <c r="G5" s="1">
        <v>0</v>
      </c>
      <c r="H5" s="1">
        <v>0</v>
      </c>
      <c r="I5" s="1">
        <v>0</v>
      </c>
      <c r="J5" s="1">
        <v>0</v>
      </c>
      <c r="K5" s="1">
        <f t="shared" si="0"/>
        <v>6</v>
      </c>
    </row>
    <row r="6" spans="1:11" x14ac:dyDescent="0.25">
      <c r="A6" s="1" t="s">
        <v>31</v>
      </c>
      <c r="B6" s="1">
        <v>4</v>
      </c>
      <c r="C6" s="21"/>
      <c r="D6" s="1"/>
      <c r="E6" s="1"/>
      <c r="F6" s="1"/>
      <c r="G6" s="1">
        <v>0</v>
      </c>
      <c r="H6" s="1">
        <v>0</v>
      </c>
      <c r="I6" s="1">
        <v>0</v>
      </c>
      <c r="J6" s="1">
        <v>0</v>
      </c>
      <c r="K6" s="1">
        <f t="shared" si="0"/>
        <v>4</v>
      </c>
    </row>
    <row r="7" spans="1:11" x14ac:dyDescent="0.25">
      <c r="A7" s="1" t="s">
        <v>8</v>
      </c>
      <c r="B7" s="1">
        <v>4</v>
      </c>
      <c r="C7" s="21"/>
      <c r="D7" s="1">
        <v>5</v>
      </c>
      <c r="E7" s="1">
        <v>2</v>
      </c>
      <c r="F7" s="1"/>
      <c r="G7" s="1">
        <v>0</v>
      </c>
      <c r="H7" s="1">
        <v>0</v>
      </c>
      <c r="I7" s="1">
        <v>0</v>
      </c>
      <c r="J7" s="1">
        <v>0</v>
      </c>
      <c r="K7" s="1">
        <f t="shared" si="0"/>
        <v>11</v>
      </c>
    </row>
    <row r="8" spans="1:11" x14ac:dyDescent="0.25">
      <c r="A8" s="1" t="s">
        <v>9</v>
      </c>
      <c r="B8" s="1">
        <v>1</v>
      </c>
      <c r="C8" s="21"/>
      <c r="D8" s="1">
        <v>3</v>
      </c>
      <c r="E8" s="1">
        <v>1</v>
      </c>
      <c r="F8" s="1"/>
      <c r="G8" s="1">
        <v>0</v>
      </c>
      <c r="H8" s="1">
        <v>0</v>
      </c>
      <c r="I8" s="1">
        <v>0</v>
      </c>
      <c r="J8" s="1">
        <v>0</v>
      </c>
      <c r="K8" s="1">
        <f t="shared" si="0"/>
        <v>5</v>
      </c>
    </row>
    <row r="9" spans="1:11" x14ac:dyDescent="0.25">
      <c r="A9" s="1" t="s">
        <v>32</v>
      </c>
      <c r="B9" s="1">
        <v>2</v>
      </c>
      <c r="C9" s="22"/>
      <c r="D9" s="1">
        <v>4</v>
      </c>
      <c r="E9" s="2"/>
      <c r="F9" s="2"/>
      <c r="G9" s="2">
        <v>0</v>
      </c>
      <c r="H9" s="2">
        <v>0</v>
      </c>
      <c r="I9" s="2">
        <v>0</v>
      </c>
      <c r="J9" s="2">
        <v>0</v>
      </c>
      <c r="K9" s="2">
        <f t="shared" si="0"/>
        <v>6</v>
      </c>
    </row>
    <row r="10" spans="1:11" x14ac:dyDescent="0.25">
      <c r="A10" s="1" t="s">
        <v>10</v>
      </c>
      <c r="B10" s="2">
        <v>6</v>
      </c>
      <c r="C10" s="22">
        <v>1</v>
      </c>
      <c r="D10" s="2"/>
      <c r="E10" s="2">
        <v>2</v>
      </c>
      <c r="F10" s="2"/>
      <c r="G10" s="2">
        <v>0</v>
      </c>
      <c r="H10" s="2">
        <v>0</v>
      </c>
      <c r="I10" s="2">
        <v>0</v>
      </c>
      <c r="J10" s="2">
        <v>0</v>
      </c>
      <c r="K10" s="2">
        <f t="shared" si="0"/>
        <v>9</v>
      </c>
    </row>
    <row r="11" spans="1:11" x14ac:dyDescent="0.25">
      <c r="A11" s="1" t="s">
        <v>33</v>
      </c>
      <c r="B11" s="2">
        <v>4</v>
      </c>
      <c r="C11" s="22"/>
      <c r="D11" s="2">
        <v>2</v>
      </c>
      <c r="E11" s="2">
        <v>1</v>
      </c>
      <c r="F11" s="2"/>
      <c r="G11" s="2">
        <v>0</v>
      </c>
      <c r="H11" s="2">
        <v>0</v>
      </c>
      <c r="I11" s="2">
        <v>0</v>
      </c>
      <c r="J11" s="2">
        <v>0</v>
      </c>
      <c r="K11" s="2">
        <f t="shared" si="0"/>
        <v>7</v>
      </c>
    </row>
    <row r="12" spans="1:11" x14ac:dyDescent="0.25">
      <c r="A12" s="1" t="s">
        <v>11</v>
      </c>
      <c r="B12" s="2">
        <v>6</v>
      </c>
      <c r="C12" s="2"/>
      <c r="D12" s="2">
        <v>3</v>
      </c>
      <c r="E12" s="2"/>
      <c r="F12" s="2"/>
      <c r="G12" s="2">
        <v>0</v>
      </c>
      <c r="H12" s="2">
        <v>0</v>
      </c>
      <c r="I12" s="2">
        <v>0</v>
      </c>
      <c r="J12" s="2">
        <v>0</v>
      </c>
      <c r="K12" s="2">
        <f t="shared" si="0"/>
        <v>9</v>
      </c>
    </row>
    <row r="13" spans="1:11" x14ac:dyDescent="0.25">
      <c r="A13" s="1" t="s">
        <v>34</v>
      </c>
      <c r="B13" s="2">
        <v>1</v>
      </c>
      <c r="C13" s="2"/>
      <c r="D13" s="2">
        <v>1</v>
      </c>
      <c r="E13" s="2"/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2">
        <f t="shared" si="0"/>
        <v>4</v>
      </c>
    </row>
    <row r="14" spans="1:11" x14ac:dyDescent="0.25">
      <c r="A14" s="5" t="s">
        <v>12</v>
      </c>
      <c r="B14" s="5">
        <f t="shared" ref="B14:K14" si="1">SUM(B2:B13)</f>
        <v>55</v>
      </c>
      <c r="C14" s="5">
        <f t="shared" si="1"/>
        <v>6</v>
      </c>
      <c r="D14" s="5">
        <f t="shared" si="1"/>
        <v>21</v>
      </c>
      <c r="E14" s="5">
        <f t="shared" si="1"/>
        <v>10</v>
      </c>
      <c r="F14" s="5">
        <f t="shared" si="1"/>
        <v>2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zoomScale="110" zoomScaleNormal="110" workbookViewId="0">
      <selection activeCell="J24" sqref="J24"/>
    </sheetView>
  </sheetViews>
  <sheetFormatPr defaultRowHeight="15" x14ac:dyDescent="0.25"/>
  <cols>
    <col min="1" max="1" width="12.5703125" customWidth="1"/>
    <col min="2" max="2" width="20.42578125" customWidth="1"/>
    <col min="3" max="3" width="17.28515625" customWidth="1"/>
    <col min="4" max="4" width="15.7109375" customWidth="1"/>
    <col min="5" max="5" width="16.7109375" customWidth="1"/>
    <col min="6" max="6" width="24.140625" customWidth="1"/>
    <col min="7" max="7" width="23.42578125" bestFit="1" customWidth="1"/>
    <col min="8" max="8" width="9.85546875" bestFit="1" customWidth="1"/>
    <col min="9" max="9" width="6.28515625" bestFit="1" customWidth="1"/>
    <col min="10" max="10" width="11.7109375" bestFit="1" customWidth="1"/>
    <col min="11" max="11" width="8.85546875" bestFit="1" customWidth="1"/>
  </cols>
  <sheetData>
    <row r="1" spans="1:11" ht="38.25" x14ac:dyDescent="0.25">
      <c r="A1" s="3" t="s">
        <v>38</v>
      </c>
      <c r="B1" s="3" t="s">
        <v>29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v>11</v>
      </c>
      <c r="C2" s="21"/>
      <c r="D2" s="1"/>
      <c r="E2" s="1"/>
      <c r="F2" s="1"/>
      <c r="G2" s="1">
        <v>0</v>
      </c>
      <c r="H2" s="1">
        <v>0</v>
      </c>
      <c r="I2" s="1">
        <v>0</v>
      </c>
      <c r="J2" s="1">
        <v>0</v>
      </c>
      <c r="K2" s="1">
        <f>SUM(B2:J2)</f>
        <v>11</v>
      </c>
    </row>
    <row r="3" spans="1:11" x14ac:dyDescent="0.25">
      <c r="A3" s="1" t="s">
        <v>6</v>
      </c>
      <c r="B3" s="1">
        <v>10</v>
      </c>
      <c r="C3" s="21"/>
      <c r="D3" s="1"/>
      <c r="E3" s="1">
        <v>6</v>
      </c>
      <c r="F3" s="1"/>
      <c r="G3" s="1">
        <v>0</v>
      </c>
      <c r="H3" s="1">
        <v>0</v>
      </c>
      <c r="I3" s="1">
        <v>0</v>
      </c>
      <c r="J3" s="1">
        <v>0</v>
      </c>
      <c r="K3" s="1">
        <f t="shared" ref="K3:K13" si="0">SUM(B3:J3)</f>
        <v>16</v>
      </c>
    </row>
    <row r="4" spans="1:11" x14ac:dyDescent="0.25">
      <c r="A4" s="1" t="s">
        <v>30</v>
      </c>
      <c r="B4" s="1">
        <v>8</v>
      </c>
      <c r="C4" s="21">
        <v>1</v>
      </c>
      <c r="D4" s="1">
        <v>2</v>
      </c>
      <c r="E4" s="1">
        <v>3</v>
      </c>
      <c r="F4" s="1"/>
      <c r="G4" s="1">
        <v>0</v>
      </c>
      <c r="H4" s="1">
        <v>0</v>
      </c>
      <c r="I4" s="1">
        <v>0</v>
      </c>
      <c r="J4" s="1">
        <v>0</v>
      </c>
      <c r="K4" s="1">
        <f t="shared" si="0"/>
        <v>14</v>
      </c>
    </row>
    <row r="5" spans="1:11" x14ac:dyDescent="0.25">
      <c r="A5" s="1" t="s">
        <v>7</v>
      </c>
      <c r="B5" s="1">
        <v>15</v>
      </c>
      <c r="C5" s="21"/>
      <c r="D5" s="1">
        <v>2</v>
      </c>
      <c r="E5" s="1">
        <v>4</v>
      </c>
      <c r="F5" s="1"/>
      <c r="G5" s="1">
        <v>1</v>
      </c>
      <c r="H5" s="1">
        <v>1</v>
      </c>
      <c r="I5" s="1">
        <v>0</v>
      </c>
      <c r="J5" s="1">
        <v>0</v>
      </c>
      <c r="K5" s="1">
        <f t="shared" si="0"/>
        <v>23</v>
      </c>
    </row>
    <row r="6" spans="1:11" x14ac:dyDescent="0.25">
      <c r="A6" s="1" t="s">
        <v>31</v>
      </c>
      <c r="B6" s="1">
        <v>7</v>
      </c>
      <c r="C6" s="21"/>
      <c r="D6" s="1">
        <v>1</v>
      </c>
      <c r="E6" s="1">
        <v>2</v>
      </c>
      <c r="F6" s="1"/>
      <c r="G6" s="1">
        <v>0</v>
      </c>
      <c r="H6" s="1">
        <v>0</v>
      </c>
      <c r="I6" s="1">
        <v>0</v>
      </c>
      <c r="J6" s="1">
        <v>0</v>
      </c>
      <c r="K6" s="1">
        <f t="shared" si="0"/>
        <v>10</v>
      </c>
    </row>
    <row r="7" spans="1:11" x14ac:dyDescent="0.25">
      <c r="A7" s="1" t="s">
        <v>8</v>
      </c>
      <c r="B7" s="1">
        <v>7</v>
      </c>
      <c r="C7" s="21">
        <v>1</v>
      </c>
      <c r="D7" s="1">
        <v>1</v>
      </c>
      <c r="E7" s="1"/>
      <c r="F7" s="1"/>
      <c r="G7" s="1">
        <v>0</v>
      </c>
      <c r="H7" s="1">
        <v>0</v>
      </c>
      <c r="I7" s="1">
        <v>0</v>
      </c>
      <c r="J7" s="1">
        <v>0</v>
      </c>
      <c r="K7" s="1">
        <f t="shared" si="0"/>
        <v>9</v>
      </c>
    </row>
    <row r="8" spans="1:11" x14ac:dyDescent="0.25">
      <c r="A8" s="1" t="s">
        <v>9</v>
      </c>
      <c r="B8" s="1">
        <v>9</v>
      </c>
      <c r="C8" s="21"/>
      <c r="D8" s="1">
        <v>3</v>
      </c>
      <c r="E8" s="1"/>
      <c r="F8" s="1">
        <v>1</v>
      </c>
      <c r="G8" s="1">
        <v>0</v>
      </c>
      <c r="H8" s="1">
        <v>2</v>
      </c>
      <c r="I8" s="1">
        <v>1</v>
      </c>
      <c r="J8" s="1">
        <v>0</v>
      </c>
      <c r="K8" s="1">
        <f t="shared" si="0"/>
        <v>16</v>
      </c>
    </row>
    <row r="9" spans="1:11" x14ac:dyDescent="0.25">
      <c r="A9" s="1" t="s">
        <v>32</v>
      </c>
      <c r="B9" s="1">
        <v>8</v>
      </c>
      <c r="C9" s="22"/>
      <c r="D9" s="1">
        <v>1</v>
      </c>
      <c r="E9" s="2">
        <v>1</v>
      </c>
      <c r="F9" s="2"/>
      <c r="G9" s="2">
        <v>0</v>
      </c>
      <c r="H9" s="2">
        <v>0</v>
      </c>
      <c r="I9" s="2">
        <v>0</v>
      </c>
      <c r="J9" s="2">
        <v>1</v>
      </c>
      <c r="K9" s="1">
        <f t="shared" si="0"/>
        <v>11</v>
      </c>
    </row>
    <row r="10" spans="1:11" x14ac:dyDescent="0.25">
      <c r="A10" s="1" t="s">
        <v>10</v>
      </c>
      <c r="B10" s="2">
        <v>3</v>
      </c>
      <c r="C10" s="22">
        <v>2</v>
      </c>
      <c r="D10" s="2"/>
      <c r="E10" s="2">
        <v>1</v>
      </c>
      <c r="F10" s="2"/>
      <c r="G10" s="2">
        <v>0</v>
      </c>
      <c r="H10" s="2">
        <v>0</v>
      </c>
      <c r="I10" s="2">
        <v>0</v>
      </c>
      <c r="J10" s="2">
        <v>1</v>
      </c>
      <c r="K10" s="1">
        <f t="shared" si="0"/>
        <v>7</v>
      </c>
    </row>
    <row r="11" spans="1:11" x14ac:dyDescent="0.25">
      <c r="A11" s="1" t="s">
        <v>33</v>
      </c>
      <c r="B11" s="2">
        <v>5</v>
      </c>
      <c r="C11" s="22"/>
      <c r="D11" s="2"/>
      <c r="E11" s="2">
        <v>1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1">
        <f t="shared" si="0"/>
        <v>7</v>
      </c>
    </row>
    <row r="12" spans="1:11" x14ac:dyDescent="0.25">
      <c r="A12" s="1" t="s">
        <v>11</v>
      </c>
      <c r="B12" s="2">
        <v>4</v>
      </c>
      <c r="C12" s="2"/>
      <c r="D12" s="2">
        <v>5</v>
      </c>
      <c r="E12" s="2"/>
      <c r="F12" s="2"/>
      <c r="G12" s="2">
        <v>0</v>
      </c>
      <c r="H12" s="2">
        <v>0</v>
      </c>
      <c r="I12" s="2">
        <v>0</v>
      </c>
      <c r="J12" s="2">
        <v>9</v>
      </c>
      <c r="K12" s="1">
        <f t="shared" si="0"/>
        <v>18</v>
      </c>
    </row>
    <row r="13" spans="1:11" x14ac:dyDescent="0.25">
      <c r="A13" s="1" t="s">
        <v>34</v>
      </c>
      <c r="B13" s="2">
        <v>6</v>
      </c>
      <c r="C13" s="2"/>
      <c r="D13" s="2">
        <v>4</v>
      </c>
      <c r="E13" s="2">
        <v>1</v>
      </c>
      <c r="F13" s="2"/>
      <c r="G13" s="2">
        <v>0</v>
      </c>
      <c r="H13" s="2">
        <v>4</v>
      </c>
      <c r="I13" s="2">
        <v>0</v>
      </c>
      <c r="J13" s="2">
        <v>1</v>
      </c>
      <c r="K13" s="1">
        <f t="shared" si="0"/>
        <v>16</v>
      </c>
    </row>
    <row r="14" spans="1:11" x14ac:dyDescent="0.25">
      <c r="A14" s="5" t="s">
        <v>12</v>
      </c>
      <c r="B14" s="5">
        <f t="shared" ref="B14:E14" si="1">SUM(B2:B13)</f>
        <v>93</v>
      </c>
      <c r="C14" s="5">
        <f t="shared" si="1"/>
        <v>4</v>
      </c>
      <c r="D14" s="5">
        <f t="shared" si="1"/>
        <v>19</v>
      </c>
      <c r="E14" s="5">
        <f t="shared" si="1"/>
        <v>19</v>
      </c>
      <c r="F14" s="5">
        <f>SUM(F2:F13)</f>
        <v>2</v>
      </c>
      <c r="G14" s="5">
        <f t="shared" ref="G14:J14" si="2">SUM(G2:G13)</f>
        <v>1</v>
      </c>
      <c r="H14" s="5">
        <f t="shared" si="2"/>
        <v>7</v>
      </c>
      <c r="I14" s="5">
        <f t="shared" si="2"/>
        <v>1</v>
      </c>
      <c r="J14" s="5">
        <f t="shared" si="2"/>
        <v>12</v>
      </c>
      <c r="K14" s="5">
        <f>SUM(B14:J14)</f>
        <v>158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zoomScale="110" zoomScaleNormal="110" workbookViewId="0">
      <selection activeCell="A2" sqref="A2"/>
    </sheetView>
  </sheetViews>
  <sheetFormatPr defaultRowHeight="15" x14ac:dyDescent="0.25"/>
  <cols>
    <col min="1" max="1" width="12.5703125" customWidth="1"/>
    <col min="2" max="2" width="16.140625" bestFit="1" customWidth="1"/>
    <col min="3" max="3" width="16.5703125" bestFit="1" customWidth="1"/>
    <col min="4" max="4" width="12.85546875" bestFit="1" customWidth="1"/>
    <col min="5" max="5" width="9.140625" bestFit="1" customWidth="1"/>
    <col min="6" max="6" width="21" bestFit="1" customWidth="1"/>
    <col min="7" max="7" width="16.140625" bestFit="1" customWidth="1"/>
    <col min="8" max="8" width="9.85546875" bestFit="1" customWidth="1"/>
    <col min="9" max="9" width="6.28515625" bestFit="1" customWidth="1"/>
    <col min="10" max="10" width="11.7109375" bestFit="1" customWidth="1"/>
    <col min="11" max="11" width="8.85546875" bestFit="1" customWidth="1"/>
  </cols>
  <sheetData>
    <row r="1" spans="1:11" ht="38.25" x14ac:dyDescent="0.25">
      <c r="A1" s="3" t="s">
        <v>43</v>
      </c>
      <c r="B1" s="3" t="s">
        <v>29</v>
      </c>
      <c r="C1" s="3" t="s">
        <v>1</v>
      </c>
      <c r="D1" s="4" t="s">
        <v>2</v>
      </c>
      <c r="E1" s="3" t="s">
        <v>3</v>
      </c>
      <c r="F1" s="4" t="s">
        <v>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v>8</v>
      </c>
      <c r="C2" s="21">
        <v>1</v>
      </c>
      <c r="D2" s="1">
        <v>0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f>SUM(B2:J2)</f>
        <v>11</v>
      </c>
    </row>
    <row r="3" spans="1:11" x14ac:dyDescent="0.25">
      <c r="A3" s="1" t="s">
        <v>6</v>
      </c>
      <c r="B3" s="1">
        <v>2</v>
      </c>
      <c r="C3" s="21">
        <v>1</v>
      </c>
      <c r="D3" s="1">
        <v>1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f t="shared" ref="K3:K12" si="0">SUM(B3:J3)</f>
        <v>4</v>
      </c>
    </row>
    <row r="4" spans="1:11" x14ac:dyDescent="0.25">
      <c r="A4" s="1" t="s">
        <v>30</v>
      </c>
      <c r="B4" s="1">
        <v>8</v>
      </c>
      <c r="C4" s="21">
        <v>3</v>
      </c>
      <c r="D4" s="1">
        <v>0</v>
      </c>
      <c r="E4" s="1">
        <v>2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f t="shared" si="0"/>
        <v>14</v>
      </c>
    </row>
    <row r="5" spans="1:11" x14ac:dyDescent="0.25">
      <c r="A5" s="1" t="s">
        <v>7</v>
      </c>
      <c r="B5" s="1">
        <v>8</v>
      </c>
      <c r="C5" s="21">
        <v>0</v>
      </c>
      <c r="D5" s="1">
        <v>1</v>
      </c>
      <c r="E5" s="1">
        <v>0</v>
      </c>
      <c r="F5" s="1">
        <v>0</v>
      </c>
      <c r="G5" s="1">
        <v>0</v>
      </c>
      <c r="H5" s="1">
        <v>3</v>
      </c>
      <c r="I5" s="1">
        <v>0</v>
      </c>
      <c r="J5" s="1">
        <v>0</v>
      </c>
      <c r="K5" s="1">
        <f t="shared" si="0"/>
        <v>12</v>
      </c>
    </row>
    <row r="6" spans="1:11" x14ac:dyDescent="0.25">
      <c r="A6" s="1" t="s">
        <v>31</v>
      </c>
      <c r="B6" s="1">
        <v>4</v>
      </c>
      <c r="C6" s="21">
        <v>0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f t="shared" si="0"/>
        <v>5</v>
      </c>
    </row>
    <row r="7" spans="1:11" x14ac:dyDescent="0.25">
      <c r="A7" s="1" t="s">
        <v>8</v>
      </c>
      <c r="B7" s="1">
        <v>11</v>
      </c>
      <c r="C7" s="21">
        <v>0</v>
      </c>
      <c r="D7" s="1">
        <v>0</v>
      </c>
      <c r="E7" s="1">
        <v>2</v>
      </c>
      <c r="F7" s="1">
        <v>0</v>
      </c>
      <c r="G7" s="1">
        <v>0</v>
      </c>
      <c r="H7" s="1">
        <v>2</v>
      </c>
      <c r="I7" s="1">
        <v>0</v>
      </c>
      <c r="J7" s="1">
        <v>1</v>
      </c>
      <c r="K7" s="1">
        <f t="shared" si="0"/>
        <v>16</v>
      </c>
    </row>
    <row r="8" spans="1:11" x14ac:dyDescent="0.25">
      <c r="A8" s="1" t="s">
        <v>9</v>
      </c>
      <c r="B8" s="1">
        <v>4</v>
      </c>
      <c r="C8" s="21">
        <v>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4</v>
      </c>
      <c r="J8" s="1">
        <v>1</v>
      </c>
      <c r="K8" s="1">
        <f t="shared" si="0"/>
        <v>13</v>
      </c>
    </row>
    <row r="9" spans="1:11" x14ac:dyDescent="0.25">
      <c r="A9" s="1" t="s">
        <v>32</v>
      </c>
      <c r="B9" s="1">
        <v>5</v>
      </c>
      <c r="C9" s="22">
        <v>4</v>
      </c>
      <c r="D9" s="1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1">
        <f t="shared" si="0"/>
        <v>11</v>
      </c>
    </row>
    <row r="10" spans="1:11" x14ac:dyDescent="0.25">
      <c r="A10" s="1" t="s">
        <v>10</v>
      </c>
      <c r="B10" s="2">
        <v>4</v>
      </c>
      <c r="C10" s="22">
        <v>2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1</v>
      </c>
      <c r="K10" s="1">
        <f t="shared" si="0"/>
        <v>8</v>
      </c>
    </row>
    <row r="11" spans="1:11" x14ac:dyDescent="0.25">
      <c r="A11" s="1" t="s">
        <v>33</v>
      </c>
      <c r="B11" s="2">
        <v>5</v>
      </c>
      <c r="C11" s="22">
        <v>1</v>
      </c>
      <c r="D11" s="2">
        <v>1</v>
      </c>
      <c r="E11" s="2">
        <v>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1">
        <f t="shared" si="0"/>
        <v>12</v>
      </c>
    </row>
    <row r="12" spans="1:11" x14ac:dyDescent="0.25">
      <c r="A12" s="1" t="s">
        <v>11</v>
      </c>
      <c r="B12" s="2">
        <v>7</v>
      </c>
      <c r="C12" s="2">
        <v>0</v>
      </c>
      <c r="D12" s="2">
        <v>2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2</v>
      </c>
      <c r="K12" s="1">
        <f t="shared" si="0"/>
        <v>12</v>
      </c>
    </row>
    <row r="13" spans="1:11" x14ac:dyDescent="0.25">
      <c r="A13" s="1" t="s">
        <v>34</v>
      </c>
      <c r="B13" s="2">
        <v>12</v>
      </c>
      <c r="C13" s="2">
        <v>12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2</v>
      </c>
      <c r="K13" s="1">
        <f>SUM(B13:J13)</f>
        <v>28</v>
      </c>
    </row>
    <row r="14" spans="1:11" x14ac:dyDescent="0.25">
      <c r="A14" s="5" t="s">
        <v>12</v>
      </c>
      <c r="B14" s="5">
        <f t="shared" ref="B14:J14" si="1">SUM(B2:B13)</f>
        <v>78</v>
      </c>
      <c r="C14" s="5">
        <f t="shared" si="1"/>
        <v>28</v>
      </c>
      <c r="D14" s="5">
        <f t="shared" si="1"/>
        <v>5</v>
      </c>
      <c r="E14" s="5">
        <f t="shared" si="1"/>
        <v>15</v>
      </c>
      <c r="F14" s="5">
        <f t="shared" si="1"/>
        <v>1</v>
      </c>
      <c r="G14" s="5">
        <f t="shared" si="1"/>
        <v>0</v>
      </c>
      <c r="H14" s="5">
        <f t="shared" si="1"/>
        <v>7</v>
      </c>
      <c r="I14" s="5">
        <f t="shared" si="1"/>
        <v>4</v>
      </c>
      <c r="J14" s="5">
        <f t="shared" si="1"/>
        <v>8</v>
      </c>
      <c r="K14" s="5">
        <f>SUM(K2:K13)</f>
        <v>146</v>
      </c>
    </row>
    <row r="16" spans="1:11" x14ac:dyDescent="0.25">
      <c r="B16" s="23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zoomScale="110" zoomScaleNormal="110" workbookViewId="0">
      <selection activeCell="K17" sqref="K17"/>
    </sheetView>
  </sheetViews>
  <sheetFormatPr defaultRowHeight="15" x14ac:dyDescent="0.25"/>
  <cols>
    <col min="1" max="1" width="12.5703125" customWidth="1"/>
    <col min="2" max="2" width="16.140625" bestFit="1" customWidth="1"/>
    <col min="3" max="3" width="16.5703125" bestFit="1" customWidth="1"/>
    <col min="4" max="4" width="12.85546875" bestFit="1" customWidth="1"/>
    <col min="5" max="5" width="9.140625" bestFit="1" customWidth="1"/>
    <col min="6" max="6" width="21" bestFit="1" customWidth="1"/>
    <col min="7" max="7" width="16.140625" bestFit="1" customWidth="1"/>
    <col min="8" max="8" width="9.85546875" bestFit="1" customWidth="1"/>
    <col min="9" max="9" width="6.28515625" bestFit="1" customWidth="1"/>
    <col min="10" max="10" width="11.7109375" bestFit="1" customWidth="1"/>
    <col min="11" max="11" width="8.85546875" bestFit="1" customWidth="1"/>
  </cols>
  <sheetData>
    <row r="1" spans="1:11" ht="38.25" x14ac:dyDescent="0.25">
      <c r="A1" s="3" t="s">
        <v>44</v>
      </c>
      <c r="B1" s="3" t="s">
        <v>29</v>
      </c>
      <c r="C1" s="3" t="s">
        <v>1</v>
      </c>
      <c r="D1" s="4" t="s">
        <v>2</v>
      </c>
      <c r="E1" s="3" t="s">
        <v>3</v>
      </c>
      <c r="F1" s="4" t="s">
        <v>4</v>
      </c>
      <c r="G1" s="4" t="s">
        <v>39</v>
      </c>
      <c r="H1" s="4" t="s">
        <v>61</v>
      </c>
      <c r="I1" s="4" t="s">
        <v>40</v>
      </c>
      <c r="J1" s="4" t="s">
        <v>41</v>
      </c>
      <c r="K1" s="3" t="s">
        <v>12</v>
      </c>
    </row>
    <row r="2" spans="1:11" x14ac:dyDescent="0.25">
      <c r="A2" s="1" t="s">
        <v>5</v>
      </c>
      <c r="B2" s="1">
        <v>17</v>
      </c>
      <c r="C2" s="21">
        <v>6</v>
      </c>
      <c r="D2" s="1">
        <v>1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3</v>
      </c>
      <c r="K2" s="1">
        <f>SUM(B2:J2)</f>
        <v>29</v>
      </c>
    </row>
    <row r="3" spans="1:11" x14ac:dyDescent="0.25">
      <c r="A3" s="1" t="s">
        <v>6</v>
      </c>
      <c r="B3" s="1">
        <v>4</v>
      </c>
      <c r="C3" s="21">
        <v>2</v>
      </c>
      <c r="D3" s="1">
        <v>0</v>
      </c>
      <c r="E3" s="1">
        <v>5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f t="shared" ref="K3:K12" si="0">SUM(B3:J3)</f>
        <v>12</v>
      </c>
    </row>
    <row r="4" spans="1:11" x14ac:dyDescent="0.25">
      <c r="A4" s="1" t="s">
        <v>30</v>
      </c>
      <c r="B4" s="1">
        <v>7</v>
      </c>
      <c r="C4" s="21">
        <v>0</v>
      </c>
      <c r="D4" s="1">
        <v>0</v>
      </c>
      <c r="E4" s="1">
        <v>2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f t="shared" si="0"/>
        <v>11</v>
      </c>
    </row>
    <row r="5" spans="1:11" x14ac:dyDescent="0.25">
      <c r="A5" s="1" t="s">
        <v>7</v>
      </c>
      <c r="B5" s="1">
        <v>9</v>
      </c>
      <c r="C5" s="21">
        <v>0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f t="shared" si="0"/>
        <v>10</v>
      </c>
    </row>
    <row r="6" spans="1:11" x14ac:dyDescent="0.25">
      <c r="A6" s="1" t="s">
        <v>31</v>
      </c>
      <c r="B6" s="1">
        <v>2</v>
      </c>
      <c r="C6" s="21">
        <v>2</v>
      </c>
      <c r="D6" s="1">
        <v>8</v>
      </c>
      <c r="E6" s="1">
        <v>4</v>
      </c>
      <c r="F6" s="1">
        <v>0</v>
      </c>
      <c r="G6" s="1">
        <v>0</v>
      </c>
      <c r="H6" s="1">
        <v>0</v>
      </c>
      <c r="I6" s="1">
        <v>1</v>
      </c>
      <c r="J6" s="1">
        <v>1</v>
      </c>
      <c r="K6" s="1">
        <f t="shared" si="0"/>
        <v>18</v>
      </c>
    </row>
    <row r="7" spans="1:11" x14ac:dyDescent="0.25">
      <c r="A7" s="1" t="s">
        <v>8</v>
      </c>
      <c r="B7" s="1">
        <v>6</v>
      </c>
      <c r="C7" s="21">
        <v>1</v>
      </c>
      <c r="D7" s="1">
        <v>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9</v>
      </c>
    </row>
    <row r="8" spans="1:11" x14ac:dyDescent="0.25">
      <c r="A8" s="1" t="s">
        <v>9</v>
      </c>
      <c r="B8" s="1">
        <v>11</v>
      </c>
      <c r="C8" s="21">
        <v>2</v>
      </c>
      <c r="D8" s="1">
        <v>0</v>
      </c>
      <c r="E8" s="1">
        <v>4</v>
      </c>
      <c r="F8" s="1">
        <v>0</v>
      </c>
      <c r="G8" s="1">
        <v>3</v>
      </c>
      <c r="H8" s="1">
        <v>0</v>
      </c>
      <c r="I8" s="1">
        <v>0</v>
      </c>
      <c r="J8" s="1">
        <v>2</v>
      </c>
      <c r="K8" s="1">
        <f t="shared" si="0"/>
        <v>22</v>
      </c>
    </row>
    <row r="9" spans="1:11" x14ac:dyDescent="0.25">
      <c r="A9" s="1" t="s">
        <v>32</v>
      </c>
      <c r="B9" s="1">
        <v>5</v>
      </c>
      <c r="C9" s="22">
        <v>2</v>
      </c>
      <c r="D9" s="1">
        <v>0</v>
      </c>
      <c r="E9" s="2">
        <v>3</v>
      </c>
      <c r="F9" s="2">
        <v>0</v>
      </c>
      <c r="G9" s="2">
        <v>0</v>
      </c>
      <c r="H9" s="2">
        <v>0</v>
      </c>
      <c r="I9" s="2">
        <v>1</v>
      </c>
      <c r="J9" s="2">
        <v>2</v>
      </c>
      <c r="K9" s="1">
        <f t="shared" si="0"/>
        <v>13</v>
      </c>
    </row>
    <row r="10" spans="1:11" x14ac:dyDescent="0.25">
      <c r="A10" s="1" t="s">
        <v>10</v>
      </c>
      <c r="B10" s="2">
        <v>0</v>
      </c>
      <c r="C10" s="22">
        <v>0</v>
      </c>
      <c r="D10" s="2">
        <v>1</v>
      </c>
      <c r="E10" s="2">
        <v>3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1">
        <f t="shared" si="0"/>
        <v>5</v>
      </c>
    </row>
    <row r="11" spans="1:11" x14ac:dyDescent="0.25">
      <c r="A11" s="1" t="s">
        <v>33</v>
      </c>
      <c r="B11" s="2">
        <v>9</v>
      </c>
      <c r="C11" s="2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1">
        <f t="shared" si="0"/>
        <v>10</v>
      </c>
    </row>
    <row r="12" spans="1:11" x14ac:dyDescent="0.25">
      <c r="A12" s="1" t="s">
        <v>11</v>
      </c>
      <c r="B12" s="2">
        <v>10</v>
      </c>
      <c r="C12" s="2">
        <v>2</v>
      </c>
      <c r="D12" s="2">
        <v>2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0</v>
      </c>
      <c r="K12" s="1">
        <f t="shared" si="0"/>
        <v>16</v>
      </c>
    </row>
    <row r="13" spans="1:11" x14ac:dyDescent="0.25">
      <c r="A13" s="1" t="s">
        <v>34</v>
      </c>
      <c r="B13" s="2">
        <v>12</v>
      </c>
      <c r="C13" s="2">
        <v>2</v>
      </c>
      <c r="D13" s="2">
        <v>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1">
        <f>SUM(B13:J13)</f>
        <v>16</v>
      </c>
    </row>
    <row r="14" spans="1:11" x14ac:dyDescent="0.25">
      <c r="A14" s="5" t="s">
        <v>12</v>
      </c>
      <c r="B14" s="5">
        <f t="shared" ref="B14:K14" si="1">SUM(B2:B13)</f>
        <v>92</v>
      </c>
      <c r="C14" s="5">
        <f t="shared" si="1"/>
        <v>19</v>
      </c>
      <c r="D14" s="5">
        <f t="shared" si="1"/>
        <v>16</v>
      </c>
      <c r="E14" s="5">
        <f t="shared" si="1"/>
        <v>23</v>
      </c>
      <c r="F14" s="5">
        <f t="shared" si="1"/>
        <v>2</v>
      </c>
      <c r="G14" s="5">
        <f t="shared" si="1"/>
        <v>3</v>
      </c>
      <c r="H14" s="5">
        <f t="shared" si="1"/>
        <v>5</v>
      </c>
      <c r="I14" s="5">
        <f t="shared" si="1"/>
        <v>2</v>
      </c>
      <c r="J14" s="5">
        <f t="shared" si="1"/>
        <v>9</v>
      </c>
      <c r="K14" s="5">
        <f t="shared" si="1"/>
        <v>171</v>
      </c>
    </row>
    <row r="16" spans="1:11" x14ac:dyDescent="0.25">
      <c r="B16" s="23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tabSelected="1" topLeftCell="A16" zoomScale="70" zoomScaleNormal="70" workbookViewId="0">
      <selection activeCell="W8" sqref="W8"/>
    </sheetView>
  </sheetViews>
  <sheetFormatPr defaultRowHeight="15" x14ac:dyDescent="0.25"/>
  <cols>
    <col min="1" max="1" width="11.7109375" customWidth="1"/>
    <col min="2" max="2" width="16.85546875" customWidth="1"/>
    <col min="3" max="3" width="17.42578125" customWidth="1"/>
    <col min="4" max="4" width="16" customWidth="1"/>
    <col min="5" max="5" width="16.28515625" customWidth="1"/>
    <col min="6" max="6" width="25.85546875" customWidth="1"/>
    <col min="7" max="11" width="15.7109375" customWidth="1"/>
  </cols>
  <sheetData>
    <row r="1" spans="1:11" ht="89.25" customHeight="1" x14ac:dyDescent="0.25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14</v>
      </c>
      <c r="G1" s="4" t="s">
        <v>39</v>
      </c>
      <c r="H1" s="4" t="s">
        <v>42</v>
      </c>
      <c r="I1" s="4" t="s">
        <v>40</v>
      </c>
      <c r="J1" s="4" t="s">
        <v>41</v>
      </c>
      <c r="K1" s="3" t="s">
        <v>12</v>
      </c>
    </row>
    <row r="2" spans="1:11" ht="15" customHeight="1" x14ac:dyDescent="0.25">
      <c r="A2" s="3">
        <v>2010</v>
      </c>
      <c r="B2" s="3">
        <f>'2010'!B14:F14</f>
        <v>53</v>
      </c>
      <c r="C2" s="3">
        <f>'2010'!C14:G14</f>
        <v>7</v>
      </c>
      <c r="D2" s="3">
        <f>'2010'!D14:H14</f>
        <v>13</v>
      </c>
      <c r="E2" s="3">
        <f>'2010'!E14:I14</f>
        <v>6</v>
      </c>
      <c r="F2" s="3">
        <f>'2010'!F14:J14</f>
        <v>8</v>
      </c>
      <c r="G2" s="3">
        <f>'2020'!G4</f>
        <v>0</v>
      </c>
      <c r="H2" s="3">
        <f>'2020'!H4</f>
        <v>0</v>
      </c>
      <c r="I2" s="3">
        <f>'2020'!I4</f>
        <v>0</v>
      </c>
      <c r="J2" s="3">
        <f>'2020'!J4</f>
        <v>0</v>
      </c>
      <c r="K2" s="3">
        <f t="shared" ref="K2:K15" si="0">SUM(B2:J2)</f>
        <v>87</v>
      </c>
    </row>
    <row r="3" spans="1:11" ht="15" customHeight="1" x14ac:dyDescent="0.25">
      <c r="A3" s="3">
        <v>2011</v>
      </c>
      <c r="B3" s="3">
        <f>'2011'!B14</f>
        <v>50</v>
      </c>
      <c r="C3" s="3">
        <f>'2011'!C14</f>
        <v>7</v>
      </c>
      <c r="D3" s="3">
        <f>'2011'!D14</f>
        <v>22</v>
      </c>
      <c r="E3" s="3">
        <f>'2011'!E14</f>
        <v>25</v>
      </c>
      <c r="F3" s="3">
        <f>'2011'!F14</f>
        <v>12</v>
      </c>
      <c r="G3" s="3">
        <f>'2020'!G5</f>
        <v>0</v>
      </c>
      <c r="H3" s="3">
        <f>'2020'!H5</f>
        <v>0</v>
      </c>
      <c r="I3" s="3">
        <f>'2020'!I5</f>
        <v>0</v>
      </c>
      <c r="J3" s="3">
        <f>'2020'!J5</f>
        <v>0</v>
      </c>
      <c r="K3" s="3">
        <f t="shared" si="0"/>
        <v>116</v>
      </c>
    </row>
    <row r="4" spans="1:11" ht="15" customHeight="1" x14ac:dyDescent="0.25">
      <c r="A4" s="3">
        <v>2012</v>
      </c>
      <c r="B4" s="3">
        <f>'2012'!B14</f>
        <v>53</v>
      </c>
      <c r="C4" s="3">
        <f>'2012'!C14</f>
        <v>7</v>
      </c>
      <c r="D4" s="3">
        <f>'2012'!D14</f>
        <v>23</v>
      </c>
      <c r="E4" s="3">
        <f>'2012'!E14</f>
        <v>19</v>
      </c>
      <c r="F4" s="3">
        <f>'2012'!F14</f>
        <v>13</v>
      </c>
      <c r="G4" s="3">
        <f>'2020'!G6</f>
        <v>0</v>
      </c>
      <c r="H4" s="3">
        <f>'2020'!H6</f>
        <v>0</v>
      </c>
      <c r="I4" s="3">
        <f>'2020'!I6</f>
        <v>0</v>
      </c>
      <c r="J4" s="3">
        <f>'2020'!J6</f>
        <v>0</v>
      </c>
      <c r="K4" s="3">
        <f t="shared" si="0"/>
        <v>115</v>
      </c>
    </row>
    <row r="5" spans="1:11" ht="15" customHeight="1" x14ac:dyDescent="0.25">
      <c r="A5" s="3">
        <v>2013</v>
      </c>
      <c r="B5" s="3">
        <f>'2013'!B14</f>
        <v>72</v>
      </c>
      <c r="C5" s="3">
        <f>'2013'!C14</f>
        <v>4</v>
      </c>
      <c r="D5" s="3">
        <f>'2013'!D14</f>
        <v>30</v>
      </c>
      <c r="E5" s="3">
        <f>'2013'!E14</f>
        <v>26</v>
      </c>
      <c r="F5" s="3">
        <f>'2013'!F14</f>
        <v>11</v>
      </c>
      <c r="G5" s="3">
        <f>'2020'!G7</f>
        <v>0</v>
      </c>
      <c r="H5" s="3">
        <f>'2020'!H7</f>
        <v>0</v>
      </c>
      <c r="I5" s="3">
        <f>'2020'!I7</f>
        <v>0</v>
      </c>
      <c r="J5" s="3">
        <f>'2020'!J7</f>
        <v>0</v>
      </c>
      <c r="K5" s="3">
        <f t="shared" si="0"/>
        <v>143</v>
      </c>
    </row>
    <row r="6" spans="1:11" ht="15" customHeight="1" x14ac:dyDescent="0.25">
      <c r="A6" s="3">
        <v>2014</v>
      </c>
      <c r="B6" s="3">
        <f>'2014'!B14</f>
        <v>90</v>
      </c>
      <c r="C6" s="3">
        <f>'2014'!C14</f>
        <v>3</v>
      </c>
      <c r="D6" s="3">
        <f>'2014'!D14</f>
        <v>38</v>
      </c>
      <c r="E6" s="3">
        <f>'2014'!E14</f>
        <v>14</v>
      </c>
      <c r="F6" s="3">
        <f>'2014'!F14</f>
        <v>13</v>
      </c>
      <c r="G6" s="3">
        <f>'2020'!G8</f>
        <v>0</v>
      </c>
      <c r="H6" s="3">
        <f>'2020'!H8</f>
        <v>0</v>
      </c>
      <c r="I6" s="3">
        <f>'2020'!I8</f>
        <v>0</v>
      </c>
      <c r="J6" s="3">
        <f>'2020'!J8</f>
        <v>0</v>
      </c>
      <c r="K6" s="3">
        <f t="shared" si="0"/>
        <v>158</v>
      </c>
    </row>
    <row r="7" spans="1:11" ht="15" customHeight="1" x14ac:dyDescent="0.25">
      <c r="A7" s="3">
        <v>2015</v>
      </c>
      <c r="B7" s="3">
        <f>'2015'!B14</f>
        <v>117</v>
      </c>
      <c r="C7" s="3">
        <f>'2015'!C14</f>
        <v>7</v>
      </c>
      <c r="D7" s="3">
        <f>'2015'!D14</f>
        <v>15</v>
      </c>
      <c r="E7" s="3">
        <f>'2015'!E14</f>
        <v>23</v>
      </c>
      <c r="F7" s="3">
        <f>'2015'!F14</f>
        <v>4</v>
      </c>
      <c r="G7" s="3">
        <f>'2020'!G9</f>
        <v>0</v>
      </c>
      <c r="H7" s="3">
        <f>'2020'!H9</f>
        <v>0</v>
      </c>
      <c r="I7" s="3">
        <f>'2020'!I9</f>
        <v>0</v>
      </c>
      <c r="J7" s="3">
        <f>'2020'!J9</f>
        <v>0</v>
      </c>
      <c r="K7" s="3">
        <f t="shared" si="0"/>
        <v>166</v>
      </c>
    </row>
    <row r="8" spans="1:11" ht="15" customHeight="1" x14ac:dyDescent="0.25">
      <c r="A8" s="3">
        <v>2016</v>
      </c>
      <c r="B8" s="3">
        <f>'2016'!B14</f>
        <v>93</v>
      </c>
      <c r="C8" s="3">
        <f>'2016'!C14</f>
        <v>23</v>
      </c>
      <c r="D8" s="3">
        <f>'2016'!D14</f>
        <v>22</v>
      </c>
      <c r="E8" s="3">
        <f>'2016'!E14</f>
        <v>17</v>
      </c>
      <c r="F8" s="3">
        <f>'2016'!F14</f>
        <v>3</v>
      </c>
      <c r="G8" s="3">
        <f>'2020'!G10</f>
        <v>0</v>
      </c>
      <c r="H8" s="3">
        <f>'2020'!H10</f>
        <v>0</v>
      </c>
      <c r="I8" s="3">
        <f>'2020'!I10</f>
        <v>0</v>
      </c>
      <c r="J8" s="3">
        <f>'2020'!J10</f>
        <v>0</v>
      </c>
      <c r="K8" s="3">
        <f t="shared" si="0"/>
        <v>158</v>
      </c>
    </row>
    <row r="9" spans="1:11" ht="15" customHeight="1" x14ac:dyDescent="0.25">
      <c r="A9" s="3">
        <v>2017</v>
      </c>
      <c r="B9" s="3">
        <f>'2017'!B14</f>
        <v>68</v>
      </c>
      <c r="C9" s="3">
        <f>'2017'!C14</f>
        <v>45</v>
      </c>
      <c r="D9" s="3">
        <f>'2017'!D14</f>
        <v>13</v>
      </c>
      <c r="E9" s="3">
        <f>'2017'!E14</f>
        <v>20</v>
      </c>
      <c r="F9" s="3">
        <f>'2017'!F14</f>
        <v>7</v>
      </c>
      <c r="G9" s="3">
        <f>'2020'!G11</f>
        <v>0</v>
      </c>
      <c r="H9" s="3">
        <f>'2020'!H11</f>
        <v>0</v>
      </c>
      <c r="I9" s="3">
        <f>'2020'!I11</f>
        <v>0</v>
      </c>
      <c r="J9" s="3">
        <f>'2020'!J11</f>
        <v>0</v>
      </c>
      <c r="K9" s="3">
        <f t="shared" si="0"/>
        <v>153</v>
      </c>
    </row>
    <row r="10" spans="1:11" ht="15" customHeight="1" x14ac:dyDescent="0.25">
      <c r="A10" s="3">
        <v>2018</v>
      </c>
      <c r="B10" s="3">
        <f>'2018'!B14</f>
        <v>93</v>
      </c>
      <c r="C10" s="3">
        <f>'2018'!C14</f>
        <v>15</v>
      </c>
      <c r="D10" s="3">
        <f>'2018'!D14</f>
        <v>15</v>
      </c>
      <c r="E10" s="3">
        <f>'2018'!E14</f>
        <v>28</v>
      </c>
      <c r="F10" s="3">
        <f>'2018'!F14</f>
        <v>3</v>
      </c>
      <c r="G10" s="3">
        <f>'2020'!G12</f>
        <v>0</v>
      </c>
      <c r="H10" s="3">
        <f>'2020'!H12</f>
        <v>0</v>
      </c>
      <c r="I10" s="3">
        <f>'2020'!I12</f>
        <v>0</v>
      </c>
      <c r="J10" s="3">
        <f>'2020'!J12</f>
        <v>0</v>
      </c>
      <c r="K10" s="3">
        <f t="shared" si="0"/>
        <v>154</v>
      </c>
    </row>
    <row r="11" spans="1:11" ht="15" customHeight="1" x14ac:dyDescent="0.25">
      <c r="A11" s="3">
        <v>2019</v>
      </c>
      <c r="B11" s="3">
        <f>'2019'!B14</f>
        <v>86</v>
      </c>
      <c r="C11" s="3">
        <f>'2019'!C14</f>
        <v>16</v>
      </c>
      <c r="D11" s="3">
        <f>'2019'!D14</f>
        <v>8</v>
      </c>
      <c r="E11" s="3">
        <f>'2019'!E14</f>
        <v>22</v>
      </c>
      <c r="F11" s="3">
        <f>'2019'!F14</f>
        <v>0</v>
      </c>
      <c r="G11" s="3">
        <f>'2020'!G13</f>
        <v>0</v>
      </c>
      <c r="H11" s="3">
        <f>'2020'!H13</f>
        <v>0</v>
      </c>
      <c r="I11" s="3">
        <f>'2020'!I13</f>
        <v>0</v>
      </c>
      <c r="J11" s="3">
        <f>'2020'!J13</f>
        <v>0</v>
      </c>
      <c r="K11" s="3">
        <f t="shared" si="0"/>
        <v>132</v>
      </c>
    </row>
    <row r="12" spans="1:11" x14ac:dyDescent="0.25">
      <c r="A12" s="3">
        <v>2020</v>
      </c>
      <c r="B12" s="3">
        <f>'2020'!B14</f>
        <v>121</v>
      </c>
      <c r="C12" s="3">
        <f>'2020'!C14</f>
        <v>24</v>
      </c>
      <c r="D12" s="3">
        <f>'2020'!D14</f>
        <v>76</v>
      </c>
      <c r="E12" s="3">
        <f>'2020'!E14</f>
        <v>16</v>
      </c>
      <c r="F12" s="3">
        <f>'2020'!F14</f>
        <v>0</v>
      </c>
      <c r="G12" s="3">
        <f>'2020'!G14</f>
        <v>0</v>
      </c>
      <c r="H12" s="3">
        <f>'2020'!H14</f>
        <v>0</v>
      </c>
      <c r="I12" s="3">
        <f>'2020'!I14</f>
        <v>0</v>
      </c>
      <c r="J12" s="3">
        <f>'2020'!J14</f>
        <v>0</v>
      </c>
      <c r="K12" s="3">
        <f t="shared" si="0"/>
        <v>237</v>
      </c>
    </row>
    <row r="13" spans="1:11" x14ac:dyDescent="0.25">
      <c r="A13" s="3">
        <v>2021</v>
      </c>
      <c r="B13" s="3">
        <f>'2021'!B14</f>
        <v>71</v>
      </c>
      <c r="C13" s="3">
        <f>'2021'!C14</f>
        <v>12</v>
      </c>
      <c r="D13" s="3">
        <f>'2021'!D14</f>
        <v>39</v>
      </c>
      <c r="E13" s="3">
        <f>'2021'!E14</f>
        <v>17</v>
      </c>
      <c r="F13" s="3">
        <f>'2021'!F14</f>
        <v>4</v>
      </c>
      <c r="G13" s="3">
        <f>'2021'!G14</f>
        <v>0</v>
      </c>
      <c r="H13" s="3">
        <f>'2021'!H14</f>
        <v>0</v>
      </c>
      <c r="I13" s="3">
        <f>'2021'!I14</f>
        <v>0</v>
      </c>
      <c r="J13" s="3">
        <f>'2021'!J14</f>
        <v>0</v>
      </c>
      <c r="K13" s="3">
        <f t="shared" si="0"/>
        <v>143</v>
      </c>
    </row>
    <row r="14" spans="1:11" x14ac:dyDescent="0.25">
      <c r="A14" s="3">
        <v>2022</v>
      </c>
      <c r="B14" s="3">
        <f>'2022'!B14</f>
        <v>55</v>
      </c>
      <c r="C14" s="3">
        <f>'2022'!C14</f>
        <v>6</v>
      </c>
      <c r="D14" s="3">
        <f>'2022'!D14</f>
        <v>21</v>
      </c>
      <c r="E14" s="3">
        <f>'2022'!E14</f>
        <v>10</v>
      </c>
      <c r="F14" s="3">
        <f>'2022'!F14</f>
        <v>2</v>
      </c>
      <c r="G14" s="3">
        <f>'2022'!G14</f>
        <v>0</v>
      </c>
      <c r="H14" s="3">
        <v>0</v>
      </c>
      <c r="I14" s="3">
        <v>0</v>
      </c>
      <c r="J14" s="3">
        <v>0</v>
      </c>
      <c r="K14" s="3">
        <f t="shared" si="0"/>
        <v>94</v>
      </c>
    </row>
    <row r="15" spans="1:11" x14ac:dyDescent="0.25">
      <c r="A15" s="3">
        <v>2023</v>
      </c>
      <c r="B15" s="3">
        <f>'2023'!B14</f>
        <v>93</v>
      </c>
      <c r="C15" s="3">
        <f>'2023'!C14</f>
        <v>4</v>
      </c>
      <c r="D15" s="3">
        <f>'2023'!D14</f>
        <v>19</v>
      </c>
      <c r="E15" s="3">
        <f>'2023'!E14</f>
        <v>19</v>
      </c>
      <c r="F15" s="3">
        <f>'2023'!F14</f>
        <v>2</v>
      </c>
      <c r="G15" s="3">
        <f>'2023'!G14</f>
        <v>1</v>
      </c>
      <c r="H15" s="3">
        <f>'2023'!H14</f>
        <v>7</v>
      </c>
      <c r="I15" s="3">
        <f>'2023'!H14</f>
        <v>7</v>
      </c>
      <c r="J15" s="3">
        <f>'2023'!J14</f>
        <v>12</v>
      </c>
      <c r="K15" s="3">
        <f t="shared" si="0"/>
        <v>164</v>
      </c>
    </row>
    <row r="16" spans="1:11" x14ac:dyDescent="0.25">
      <c r="A16" s="3">
        <v>2024</v>
      </c>
      <c r="B16" s="3">
        <f>'2024'!B14</f>
        <v>78</v>
      </c>
      <c r="C16" s="3">
        <f>'2024'!C14</f>
        <v>28</v>
      </c>
      <c r="D16" s="3">
        <f>'2024'!D14</f>
        <v>5</v>
      </c>
      <c r="E16" s="3">
        <f>'2024'!E14</f>
        <v>15</v>
      </c>
      <c r="F16" s="3">
        <f>'2024'!F14</f>
        <v>1</v>
      </c>
      <c r="G16" s="3">
        <f>'2024'!G14</f>
        <v>0</v>
      </c>
      <c r="H16" s="3">
        <f>'2024'!H14</f>
        <v>7</v>
      </c>
      <c r="I16" s="3">
        <f>'2024'!I14</f>
        <v>4</v>
      </c>
      <c r="J16" s="3">
        <f>'2024'!J14</f>
        <v>8</v>
      </c>
      <c r="K16" s="3">
        <f>SUM(B16:J16)</f>
        <v>146</v>
      </c>
    </row>
    <row r="17" spans="1:11" x14ac:dyDescent="0.25">
      <c r="A17" s="3">
        <v>2025</v>
      </c>
      <c r="B17" s="3">
        <v>92</v>
      </c>
      <c r="C17" s="3">
        <v>19</v>
      </c>
      <c r="D17" s="3">
        <v>16</v>
      </c>
      <c r="E17" s="3">
        <v>23</v>
      </c>
      <c r="F17" s="3">
        <v>2</v>
      </c>
      <c r="G17" s="3">
        <f>'2025'!G14</f>
        <v>3</v>
      </c>
      <c r="H17" s="3">
        <f>'2025'!H14</f>
        <v>5</v>
      </c>
      <c r="I17" s="3">
        <f>'2025'!I14</f>
        <v>2</v>
      </c>
      <c r="J17" s="3">
        <f>'2025'!J14</f>
        <v>9</v>
      </c>
      <c r="K17" s="3">
        <f>SUM(B17:J17)</f>
        <v>171</v>
      </c>
    </row>
    <row r="18" spans="1:11" x14ac:dyDescent="0.25">
      <c r="A18" s="3" t="s">
        <v>12</v>
      </c>
      <c r="B18" s="3">
        <f>SUM(B2:B17)</f>
        <v>1285</v>
      </c>
      <c r="C18" s="3">
        <f t="shared" ref="C18:J18" si="1">SUM(C2:C17)</f>
        <v>227</v>
      </c>
      <c r="D18" s="3">
        <f t="shared" si="1"/>
        <v>375</v>
      </c>
      <c r="E18" s="3">
        <f t="shared" si="1"/>
        <v>300</v>
      </c>
      <c r="F18" s="3">
        <f t="shared" si="1"/>
        <v>85</v>
      </c>
      <c r="G18" s="3">
        <f t="shared" si="1"/>
        <v>4</v>
      </c>
      <c r="H18" s="3">
        <f t="shared" si="1"/>
        <v>19</v>
      </c>
      <c r="I18" s="3">
        <f t="shared" si="1"/>
        <v>13</v>
      </c>
      <c r="J18" s="3">
        <f t="shared" si="1"/>
        <v>29</v>
      </c>
      <c r="K18" s="3">
        <f>SUM(K2:K17)</f>
        <v>2337</v>
      </c>
    </row>
    <row r="56" spans="12:12" x14ac:dyDescent="0.25">
      <c r="L56"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view="pageLayout" zoomScaleNormal="100" workbookViewId="0">
      <selection activeCell="B8" sqref="B8"/>
    </sheetView>
  </sheetViews>
  <sheetFormatPr defaultRowHeight="15" x14ac:dyDescent="0.25"/>
  <cols>
    <col min="1" max="1" width="18.7109375" style="12" customWidth="1"/>
    <col min="2" max="2" width="68.28515625" customWidth="1"/>
    <col min="3" max="3" width="4" customWidth="1"/>
    <col min="257" max="257" width="18.7109375" customWidth="1"/>
    <col min="258" max="258" width="68.28515625" customWidth="1"/>
    <col min="259" max="259" width="4" customWidth="1"/>
    <col min="513" max="513" width="18.7109375" customWidth="1"/>
    <col min="514" max="514" width="68.28515625" customWidth="1"/>
    <col min="515" max="515" width="4" customWidth="1"/>
    <col min="769" max="769" width="18.7109375" customWidth="1"/>
    <col min="770" max="770" width="68.28515625" customWidth="1"/>
    <col min="771" max="771" width="4" customWidth="1"/>
    <col min="1025" max="1025" width="18.7109375" customWidth="1"/>
    <col min="1026" max="1026" width="68.28515625" customWidth="1"/>
    <col min="1027" max="1027" width="4" customWidth="1"/>
    <col min="1281" max="1281" width="18.7109375" customWidth="1"/>
    <col min="1282" max="1282" width="68.28515625" customWidth="1"/>
    <col min="1283" max="1283" width="4" customWidth="1"/>
    <col min="1537" max="1537" width="18.7109375" customWidth="1"/>
    <col min="1538" max="1538" width="68.28515625" customWidth="1"/>
    <col min="1539" max="1539" width="4" customWidth="1"/>
    <col min="1793" max="1793" width="18.7109375" customWidth="1"/>
    <col min="1794" max="1794" width="68.28515625" customWidth="1"/>
    <col min="1795" max="1795" width="4" customWidth="1"/>
    <col min="2049" max="2049" width="18.7109375" customWidth="1"/>
    <col min="2050" max="2050" width="68.28515625" customWidth="1"/>
    <col min="2051" max="2051" width="4" customWidth="1"/>
    <col min="2305" max="2305" width="18.7109375" customWidth="1"/>
    <col min="2306" max="2306" width="68.28515625" customWidth="1"/>
    <col min="2307" max="2307" width="4" customWidth="1"/>
    <col min="2561" max="2561" width="18.7109375" customWidth="1"/>
    <col min="2562" max="2562" width="68.28515625" customWidth="1"/>
    <col min="2563" max="2563" width="4" customWidth="1"/>
    <col min="2817" max="2817" width="18.7109375" customWidth="1"/>
    <col min="2818" max="2818" width="68.28515625" customWidth="1"/>
    <col min="2819" max="2819" width="4" customWidth="1"/>
    <col min="3073" max="3073" width="18.7109375" customWidth="1"/>
    <col min="3074" max="3074" width="68.28515625" customWidth="1"/>
    <col min="3075" max="3075" width="4" customWidth="1"/>
    <col min="3329" max="3329" width="18.7109375" customWidth="1"/>
    <col min="3330" max="3330" width="68.28515625" customWidth="1"/>
    <col min="3331" max="3331" width="4" customWidth="1"/>
    <col min="3585" max="3585" width="18.7109375" customWidth="1"/>
    <col min="3586" max="3586" width="68.28515625" customWidth="1"/>
    <col min="3587" max="3587" width="4" customWidth="1"/>
    <col min="3841" max="3841" width="18.7109375" customWidth="1"/>
    <col min="3842" max="3842" width="68.28515625" customWidth="1"/>
    <col min="3843" max="3843" width="4" customWidth="1"/>
    <col min="4097" max="4097" width="18.7109375" customWidth="1"/>
    <col min="4098" max="4098" width="68.28515625" customWidth="1"/>
    <col min="4099" max="4099" width="4" customWidth="1"/>
    <col min="4353" max="4353" width="18.7109375" customWidth="1"/>
    <col min="4354" max="4354" width="68.28515625" customWidth="1"/>
    <col min="4355" max="4355" width="4" customWidth="1"/>
    <col min="4609" max="4609" width="18.7109375" customWidth="1"/>
    <col min="4610" max="4610" width="68.28515625" customWidth="1"/>
    <col min="4611" max="4611" width="4" customWidth="1"/>
    <col min="4865" max="4865" width="18.7109375" customWidth="1"/>
    <col min="4866" max="4866" width="68.28515625" customWidth="1"/>
    <col min="4867" max="4867" width="4" customWidth="1"/>
    <col min="5121" max="5121" width="18.7109375" customWidth="1"/>
    <col min="5122" max="5122" width="68.28515625" customWidth="1"/>
    <col min="5123" max="5123" width="4" customWidth="1"/>
    <col min="5377" max="5377" width="18.7109375" customWidth="1"/>
    <col min="5378" max="5378" width="68.28515625" customWidth="1"/>
    <col min="5379" max="5379" width="4" customWidth="1"/>
    <col min="5633" max="5633" width="18.7109375" customWidth="1"/>
    <col min="5634" max="5634" width="68.28515625" customWidth="1"/>
    <col min="5635" max="5635" width="4" customWidth="1"/>
    <col min="5889" max="5889" width="18.7109375" customWidth="1"/>
    <col min="5890" max="5890" width="68.28515625" customWidth="1"/>
    <col min="5891" max="5891" width="4" customWidth="1"/>
    <col min="6145" max="6145" width="18.7109375" customWidth="1"/>
    <col min="6146" max="6146" width="68.28515625" customWidth="1"/>
    <col min="6147" max="6147" width="4" customWidth="1"/>
    <col min="6401" max="6401" width="18.7109375" customWidth="1"/>
    <col min="6402" max="6402" width="68.28515625" customWidth="1"/>
    <col min="6403" max="6403" width="4" customWidth="1"/>
    <col min="6657" max="6657" width="18.7109375" customWidth="1"/>
    <col min="6658" max="6658" width="68.28515625" customWidth="1"/>
    <col min="6659" max="6659" width="4" customWidth="1"/>
    <col min="6913" max="6913" width="18.7109375" customWidth="1"/>
    <col min="6914" max="6914" width="68.28515625" customWidth="1"/>
    <col min="6915" max="6915" width="4" customWidth="1"/>
    <col min="7169" max="7169" width="18.7109375" customWidth="1"/>
    <col min="7170" max="7170" width="68.28515625" customWidth="1"/>
    <col min="7171" max="7171" width="4" customWidth="1"/>
    <col min="7425" max="7425" width="18.7109375" customWidth="1"/>
    <col min="7426" max="7426" width="68.28515625" customWidth="1"/>
    <col min="7427" max="7427" width="4" customWidth="1"/>
    <col min="7681" max="7681" width="18.7109375" customWidth="1"/>
    <col min="7682" max="7682" width="68.28515625" customWidth="1"/>
    <col min="7683" max="7683" width="4" customWidth="1"/>
    <col min="7937" max="7937" width="18.7109375" customWidth="1"/>
    <col min="7938" max="7938" width="68.28515625" customWidth="1"/>
    <col min="7939" max="7939" width="4" customWidth="1"/>
    <col min="8193" max="8193" width="18.7109375" customWidth="1"/>
    <col min="8194" max="8194" width="68.28515625" customWidth="1"/>
    <col min="8195" max="8195" width="4" customWidth="1"/>
    <col min="8449" max="8449" width="18.7109375" customWidth="1"/>
    <col min="8450" max="8450" width="68.28515625" customWidth="1"/>
    <col min="8451" max="8451" width="4" customWidth="1"/>
    <col min="8705" max="8705" width="18.7109375" customWidth="1"/>
    <col min="8706" max="8706" width="68.28515625" customWidth="1"/>
    <col min="8707" max="8707" width="4" customWidth="1"/>
    <col min="8961" max="8961" width="18.7109375" customWidth="1"/>
    <col min="8962" max="8962" width="68.28515625" customWidth="1"/>
    <col min="8963" max="8963" width="4" customWidth="1"/>
    <col min="9217" max="9217" width="18.7109375" customWidth="1"/>
    <col min="9218" max="9218" width="68.28515625" customWidth="1"/>
    <col min="9219" max="9219" width="4" customWidth="1"/>
    <col min="9473" max="9473" width="18.7109375" customWidth="1"/>
    <col min="9474" max="9474" width="68.28515625" customWidth="1"/>
    <col min="9475" max="9475" width="4" customWidth="1"/>
    <col min="9729" max="9729" width="18.7109375" customWidth="1"/>
    <col min="9730" max="9730" width="68.28515625" customWidth="1"/>
    <col min="9731" max="9731" width="4" customWidth="1"/>
    <col min="9985" max="9985" width="18.7109375" customWidth="1"/>
    <col min="9986" max="9986" width="68.28515625" customWidth="1"/>
    <col min="9987" max="9987" width="4" customWidth="1"/>
    <col min="10241" max="10241" width="18.7109375" customWidth="1"/>
    <col min="10242" max="10242" width="68.28515625" customWidth="1"/>
    <col min="10243" max="10243" width="4" customWidth="1"/>
    <col min="10497" max="10497" width="18.7109375" customWidth="1"/>
    <col min="10498" max="10498" width="68.28515625" customWidth="1"/>
    <col min="10499" max="10499" width="4" customWidth="1"/>
    <col min="10753" max="10753" width="18.7109375" customWidth="1"/>
    <col min="10754" max="10754" width="68.28515625" customWidth="1"/>
    <col min="10755" max="10755" width="4" customWidth="1"/>
    <col min="11009" max="11009" width="18.7109375" customWidth="1"/>
    <col min="11010" max="11010" width="68.28515625" customWidth="1"/>
    <col min="11011" max="11011" width="4" customWidth="1"/>
    <col min="11265" max="11265" width="18.7109375" customWidth="1"/>
    <col min="11266" max="11266" width="68.28515625" customWidth="1"/>
    <col min="11267" max="11267" width="4" customWidth="1"/>
    <col min="11521" max="11521" width="18.7109375" customWidth="1"/>
    <col min="11522" max="11522" width="68.28515625" customWidth="1"/>
    <col min="11523" max="11523" width="4" customWidth="1"/>
    <col min="11777" max="11777" width="18.7109375" customWidth="1"/>
    <col min="11778" max="11778" width="68.28515625" customWidth="1"/>
    <col min="11779" max="11779" width="4" customWidth="1"/>
    <col min="12033" max="12033" width="18.7109375" customWidth="1"/>
    <col min="12034" max="12034" width="68.28515625" customWidth="1"/>
    <col min="12035" max="12035" width="4" customWidth="1"/>
    <col min="12289" max="12289" width="18.7109375" customWidth="1"/>
    <col min="12290" max="12290" width="68.28515625" customWidth="1"/>
    <col min="12291" max="12291" width="4" customWidth="1"/>
    <col min="12545" max="12545" width="18.7109375" customWidth="1"/>
    <col min="12546" max="12546" width="68.28515625" customWidth="1"/>
    <col min="12547" max="12547" width="4" customWidth="1"/>
    <col min="12801" max="12801" width="18.7109375" customWidth="1"/>
    <col min="12802" max="12802" width="68.28515625" customWidth="1"/>
    <col min="12803" max="12803" width="4" customWidth="1"/>
    <col min="13057" max="13057" width="18.7109375" customWidth="1"/>
    <col min="13058" max="13058" width="68.28515625" customWidth="1"/>
    <col min="13059" max="13059" width="4" customWidth="1"/>
    <col min="13313" max="13313" width="18.7109375" customWidth="1"/>
    <col min="13314" max="13314" width="68.28515625" customWidth="1"/>
    <col min="13315" max="13315" width="4" customWidth="1"/>
    <col min="13569" max="13569" width="18.7109375" customWidth="1"/>
    <col min="13570" max="13570" width="68.28515625" customWidth="1"/>
    <col min="13571" max="13571" width="4" customWidth="1"/>
    <col min="13825" max="13825" width="18.7109375" customWidth="1"/>
    <col min="13826" max="13826" width="68.28515625" customWidth="1"/>
    <col min="13827" max="13827" width="4" customWidth="1"/>
    <col min="14081" max="14081" width="18.7109375" customWidth="1"/>
    <col min="14082" max="14082" width="68.28515625" customWidth="1"/>
    <col min="14083" max="14083" width="4" customWidth="1"/>
    <col min="14337" max="14337" width="18.7109375" customWidth="1"/>
    <col min="14338" max="14338" width="68.28515625" customWidth="1"/>
    <col min="14339" max="14339" width="4" customWidth="1"/>
    <col min="14593" max="14593" width="18.7109375" customWidth="1"/>
    <col min="14594" max="14594" width="68.28515625" customWidth="1"/>
    <col min="14595" max="14595" width="4" customWidth="1"/>
    <col min="14849" max="14849" width="18.7109375" customWidth="1"/>
    <col min="14850" max="14850" width="68.28515625" customWidth="1"/>
    <col min="14851" max="14851" width="4" customWidth="1"/>
    <col min="15105" max="15105" width="18.7109375" customWidth="1"/>
    <col min="15106" max="15106" width="68.28515625" customWidth="1"/>
    <col min="15107" max="15107" width="4" customWidth="1"/>
    <col min="15361" max="15361" width="18.7109375" customWidth="1"/>
    <col min="15362" max="15362" width="68.28515625" customWidth="1"/>
    <col min="15363" max="15363" width="4" customWidth="1"/>
    <col min="15617" max="15617" width="18.7109375" customWidth="1"/>
    <col min="15618" max="15618" width="68.28515625" customWidth="1"/>
    <col min="15619" max="15619" width="4" customWidth="1"/>
    <col min="15873" max="15873" width="18.7109375" customWidth="1"/>
    <col min="15874" max="15874" width="68.28515625" customWidth="1"/>
    <col min="15875" max="15875" width="4" customWidth="1"/>
    <col min="16129" max="16129" width="18.7109375" customWidth="1"/>
    <col min="16130" max="16130" width="68.28515625" customWidth="1"/>
    <col min="16131" max="16131" width="4" customWidth="1"/>
  </cols>
  <sheetData>
    <row r="1" spans="1:2" ht="15.75" x14ac:dyDescent="0.25">
      <c r="A1" s="6" t="s">
        <v>15</v>
      </c>
      <c r="B1" s="7" t="s">
        <v>16</v>
      </c>
    </row>
    <row r="2" spans="1:2" ht="15.75" x14ac:dyDescent="0.25">
      <c r="A2" s="6"/>
      <c r="B2" s="7"/>
    </row>
    <row r="3" spans="1:2" ht="30.75" x14ac:dyDescent="0.25">
      <c r="A3" s="8" t="s">
        <v>17</v>
      </c>
      <c r="B3" s="9" t="s">
        <v>60</v>
      </c>
    </row>
    <row r="4" spans="1:2" ht="15.75" x14ac:dyDescent="0.25">
      <c r="A4" s="6"/>
      <c r="B4" s="7"/>
    </row>
    <row r="5" spans="1:2" ht="30.75" x14ac:dyDescent="0.25">
      <c r="A5" s="6" t="s">
        <v>18</v>
      </c>
      <c r="B5" s="9" t="s">
        <v>19</v>
      </c>
    </row>
    <row r="6" spans="1:2" ht="15.75" x14ac:dyDescent="0.25">
      <c r="A6" s="6"/>
      <c r="B6" s="7"/>
    </row>
    <row r="7" spans="1:2" ht="30.75" x14ac:dyDescent="0.25">
      <c r="A7" s="6" t="s">
        <v>20</v>
      </c>
      <c r="B7" s="9" t="s">
        <v>21</v>
      </c>
    </row>
    <row r="8" spans="1:2" ht="15.75" x14ac:dyDescent="0.25">
      <c r="A8" s="6"/>
      <c r="B8" s="7"/>
    </row>
    <row r="9" spans="1:2" ht="30.75" x14ac:dyDescent="0.25">
      <c r="A9" s="6" t="s">
        <v>22</v>
      </c>
      <c r="B9" s="9" t="s">
        <v>36</v>
      </c>
    </row>
    <row r="10" spans="1:2" ht="15.75" x14ac:dyDescent="0.25">
      <c r="A10" s="6"/>
      <c r="B10" s="7"/>
    </row>
    <row r="11" spans="1:2" ht="15.75" x14ac:dyDescent="0.25">
      <c r="A11" s="6" t="s">
        <v>23</v>
      </c>
      <c r="B11" s="9" t="s">
        <v>24</v>
      </c>
    </row>
    <row r="12" spans="1:2" ht="15.75" x14ac:dyDescent="0.25">
      <c r="A12" s="6"/>
      <c r="B12" s="10"/>
    </row>
    <row r="18" spans="2:2" x14ac:dyDescent="0.25">
      <c r="B18" s="11"/>
    </row>
  </sheetData>
  <pageMargins left="0.7" right="0.7" top="0.75" bottom="0.75" header="0.3" footer="0.3"/>
  <pageSetup orientation="portrait" r:id="rId1"/>
  <headerFooter>
    <oddHeader>&amp;C HALA KIBLAT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6476-96CF-467C-AA06-9A07F7963E1D}">
  <dimension ref="A1:G14"/>
  <sheetViews>
    <sheetView workbookViewId="0">
      <selection activeCell="E33" sqref="E33"/>
    </sheetView>
  </sheetViews>
  <sheetFormatPr defaultRowHeight="15" x14ac:dyDescent="0.25"/>
  <cols>
    <col min="1" max="1" width="18.28515625" style="25" customWidth="1"/>
    <col min="2" max="2" width="18.7109375" style="25" customWidth="1"/>
    <col min="3" max="3" width="19.140625" style="25" customWidth="1"/>
    <col min="4" max="4" width="14.5703125" style="25" customWidth="1"/>
    <col min="5" max="5" width="12.5703125" style="25" customWidth="1"/>
    <col min="6" max="6" width="26.7109375" style="25" customWidth="1"/>
    <col min="7" max="7" width="12.28515625" style="25" customWidth="1"/>
    <col min="8" max="16384" width="9.140625" style="25"/>
  </cols>
  <sheetData>
    <row r="1" spans="1:7" ht="38.25" x14ac:dyDescent="0.25">
      <c r="A1" s="3" t="s">
        <v>58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2</v>
      </c>
      <c r="C2" s="1"/>
      <c r="D2" s="1"/>
      <c r="E2" s="1"/>
      <c r="F2" s="1">
        <v>3</v>
      </c>
      <c r="G2" s="1">
        <f t="shared" ref="G2:G13" si="0">SUM(B2:F2)</f>
        <v>5</v>
      </c>
    </row>
    <row r="3" spans="1:7" x14ac:dyDescent="0.25">
      <c r="A3" s="1" t="s">
        <v>6</v>
      </c>
      <c r="B3" s="1">
        <v>3</v>
      </c>
      <c r="C3" s="1">
        <v>1</v>
      </c>
      <c r="D3" s="1"/>
      <c r="E3" s="1"/>
      <c r="F3" s="1"/>
      <c r="G3" s="1">
        <f t="shared" si="0"/>
        <v>4</v>
      </c>
    </row>
    <row r="4" spans="1:7" x14ac:dyDescent="0.25">
      <c r="A4" s="1" t="s">
        <v>50</v>
      </c>
      <c r="B4" s="1">
        <v>3</v>
      </c>
      <c r="C4" s="1"/>
      <c r="D4" s="1">
        <v>2</v>
      </c>
      <c r="E4" s="1"/>
      <c r="F4" s="1"/>
      <c r="G4" s="1">
        <f t="shared" si="0"/>
        <v>5</v>
      </c>
    </row>
    <row r="5" spans="1:7" x14ac:dyDescent="0.25">
      <c r="A5" s="1" t="s">
        <v>7</v>
      </c>
      <c r="B5" s="1">
        <v>1</v>
      </c>
      <c r="C5" s="1">
        <v>1</v>
      </c>
      <c r="D5" s="1">
        <v>1</v>
      </c>
      <c r="E5" s="1"/>
      <c r="F5" s="1">
        <v>1</v>
      </c>
      <c r="G5" s="1">
        <f t="shared" si="0"/>
        <v>4</v>
      </c>
    </row>
    <row r="6" spans="1:7" x14ac:dyDescent="0.25">
      <c r="A6" s="1" t="s">
        <v>49</v>
      </c>
      <c r="B6" s="1">
        <v>4</v>
      </c>
      <c r="C6" s="1">
        <v>1</v>
      </c>
      <c r="D6" s="1">
        <v>2</v>
      </c>
      <c r="E6" s="1"/>
      <c r="F6" s="1"/>
      <c r="G6" s="1">
        <f t="shared" si="0"/>
        <v>7</v>
      </c>
    </row>
    <row r="7" spans="1:7" x14ac:dyDescent="0.25">
      <c r="A7" s="1" t="s">
        <v>8</v>
      </c>
      <c r="B7" s="1">
        <v>8</v>
      </c>
      <c r="C7" s="1"/>
      <c r="D7" s="1">
        <v>2</v>
      </c>
      <c r="E7" s="1"/>
      <c r="F7" s="1"/>
      <c r="G7" s="1">
        <f t="shared" si="0"/>
        <v>10</v>
      </c>
    </row>
    <row r="8" spans="1:7" x14ac:dyDescent="0.25">
      <c r="A8" s="1" t="s">
        <v>9</v>
      </c>
      <c r="B8" s="1">
        <v>3</v>
      </c>
      <c r="C8" s="1"/>
      <c r="D8" s="1"/>
      <c r="E8" s="1"/>
      <c r="F8" s="1">
        <v>1</v>
      </c>
      <c r="G8" s="1">
        <f t="shared" si="0"/>
        <v>4</v>
      </c>
    </row>
    <row r="9" spans="1:7" x14ac:dyDescent="0.25">
      <c r="A9" s="1" t="s">
        <v>48</v>
      </c>
      <c r="B9" s="1">
        <v>11</v>
      </c>
      <c r="C9" s="2">
        <v>4</v>
      </c>
      <c r="D9" s="1">
        <v>2</v>
      </c>
      <c r="E9" s="2"/>
      <c r="F9" s="2"/>
      <c r="G9" s="28">
        <f t="shared" si="0"/>
        <v>17</v>
      </c>
    </row>
    <row r="10" spans="1:7" x14ac:dyDescent="0.25">
      <c r="A10" s="1" t="s">
        <v>10</v>
      </c>
      <c r="B10" s="2">
        <v>4</v>
      </c>
      <c r="C10" s="2"/>
      <c r="D10" s="2">
        <v>3</v>
      </c>
      <c r="E10" s="2">
        <v>1</v>
      </c>
      <c r="F10" s="2"/>
      <c r="G10" s="28">
        <f t="shared" si="0"/>
        <v>8</v>
      </c>
    </row>
    <row r="11" spans="1:7" x14ac:dyDescent="0.25">
      <c r="A11" s="1" t="s">
        <v>47</v>
      </c>
      <c r="B11" s="2">
        <v>4</v>
      </c>
      <c r="C11" s="2"/>
      <c r="D11" s="2"/>
      <c r="E11" s="2">
        <v>2</v>
      </c>
      <c r="F11" s="2">
        <v>1</v>
      </c>
      <c r="G11" s="28">
        <f t="shared" si="0"/>
        <v>7</v>
      </c>
    </row>
    <row r="12" spans="1:7" x14ac:dyDescent="0.25">
      <c r="A12" s="1" t="s">
        <v>11</v>
      </c>
      <c r="B12" s="2">
        <v>4</v>
      </c>
      <c r="C12" s="2"/>
      <c r="D12" s="2">
        <v>1</v>
      </c>
      <c r="E12" s="2">
        <v>2</v>
      </c>
      <c r="F12" s="2"/>
      <c r="G12" s="28">
        <f t="shared" si="0"/>
        <v>7</v>
      </c>
    </row>
    <row r="13" spans="1:7" x14ac:dyDescent="0.25">
      <c r="A13" s="1" t="s">
        <v>46</v>
      </c>
      <c r="B13" s="2">
        <v>6</v>
      </c>
      <c r="C13" s="2"/>
      <c r="D13" s="2"/>
      <c r="E13" s="2">
        <v>1</v>
      </c>
      <c r="F13" s="2">
        <v>2</v>
      </c>
      <c r="G13" s="28">
        <f t="shared" si="0"/>
        <v>9</v>
      </c>
    </row>
    <row r="14" spans="1:7" x14ac:dyDescent="0.25">
      <c r="A14" s="5" t="s">
        <v>12</v>
      </c>
      <c r="B14" s="5">
        <f>SUM(B2:B13)</f>
        <v>53</v>
      </c>
      <c r="C14" s="5">
        <f>SUM(C3:C13)</f>
        <v>7</v>
      </c>
      <c r="D14" s="5">
        <f>SUM(D4:D13)</f>
        <v>13</v>
      </c>
      <c r="E14" s="5">
        <f>SUM(E10:E13)</f>
        <v>6</v>
      </c>
      <c r="F14" s="5">
        <f>SUM(F2:F13)</f>
        <v>8</v>
      </c>
      <c r="G14" s="5">
        <f>SUM(G2:G13)</f>
        <v>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A2CD-B52E-47C4-8040-A7CC59256303}">
  <dimension ref="A1:G14"/>
  <sheetViews>
    <sheetView workbookViewId="0">
      <selection activeCell="A19" sqref="A19"/>
    </sheetView>
  </sheetViews>
  <sheetFormatPr defaultRowHeight="15" x14ac:dyDescent="0.25"/>
  <cols>
    <col min="1" max="1" width="14.85546875" customWidth="1"/>
    <col min="2" max="2" width="15" customWidth="1"/>
    <col min="3" max="3" width="15.85546875" customWidth="1"/>
    <col min="4" max="4" width="18.28515625" customWidth="1"/>
    <col min="5" max="5" width="15" customWidth="1"/>
    <col min="6" max="6" width="27" customWidth="1"/>
    <col min="7" max="7" width="17.140625" customWidth="1"/>
  </cols>
  <sheetData>
    <row r="1" spans="1:7" ht="35.25" customHeight="1" x14ac:dyDescent="0.25">
      <c r="A1" s="3" t="s">
        <v>57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3</v>
      </c>
      <c r="C2" s="1">
        <v>3</v>
      </c>
      <c r="D2" s="1">
        <v>1</v>
      </c>
      <c r="E2" s="1">
        <v>1</v>
      </c>
      <c r="F2" s="1">
        <v>1</v>
      </c>
      <c r="G2" s="1">
        <f t="shared" ref="G2:G13" si="0">SUM(B2:F2)</f>
        <v>9</v>
      </c>
    </row>
    <row r="3" spans="1:7" x14ac:dyDescent="0.25">
      <c r="A3" s="1" t="s">
        <v>6</v>
      </c>
      <c r="B3" s="1">
        <v>4</v>
      </c>
      <c r="C3" s="1">
        <v>1</v>
      </c>
      <c r="D3" s="1">
        <v>1</v>
      </c>
      <c r="E3" s="1">
        <v>1</v>
      </c>
      <c r="F3" s="1">
        <v>1</v>
      </c>
      <c r="G3" s="1">
        <f t="shared" si="0"/>
        <v>8</v>
      </c>
    </row>
    <row r="4" spans="1:7" x14ac:dyDescent="0.25">
      <c r="A4" s="1" t="s">
        <v>50</v>
      </c>
      <c r="B4" s="1">
        <v>1</v>
      </c>
      <c r="C4" s="1"/>
      <c r="D4" s="1"/>
      <c r="E4" s="1">
        <v>4</v>
      </c>
      <c r="F4" s="1">
        <v>1</v>
      </c>
      <c r="G4" s="1">
        <f t="shared" si="0"/>
        <v>6</v>
      </c>
    </row>
    <row r="5" spans="1:7" x14ac:dyDescent="0.25">
      <c r="A5" s="1" t="s">
        <v>7</v>
      </c>
      <c r="B5" s="1">
        <v>2</v>
      </c>
      <c r="C5" s="1">
        <v>2</v>
      </c>
      <c r="D5" s="1">
        <v>3</v>
      </c>
      <c r="E5" s="1">
        <v>3</v>
      </c>
      <c r="F5" s="1">
        <v>1</v>
      </c>
      <c r="G5" s="1">
        <f t="shared" si="0"/>
        <v>11</v>
      </c>
    </row>
    <row r="6" spans="1:7" x14ac:dyDescent="0.25">
      <c r="A6" s="1" t="s">
        <v>49</v>
      </c>
      <c r="B6" s="1">
        <v>7</v>
      </c>
      <c r="C6" s="1"/>
      <c r="D6" s="1">
        <v>1</v>
      </c>
      <c r="E6" s="1">
        <v>5</v>
      </c>
      <c r="F6" s="1"/>
      <c r="G6" s="1">
        <f t="shared" si="0"/>
        <v>13</v>
      </c>
    </row>
    <row r="7" spans="1:7" x14ac:dyDescent="0.25">
      <c r="A7" s="1" t="s">
        <v>8</v>
      </c>
      <c r="B7" s="1">
        <v>7</v>
      </c>
      <c r="C7" s="1"/>
      <c r="D7" s="1">
        <v>3</v>
      </c>
      <c r="E7" s="1">
        <v>1</v>
      </c>
      <c r="F7" s="1">
        <v>2</v>
      </c>
      <c r="G7" s="1">
        <f t="shared" si="0"/>
        <v>13</v>
      </c>
    </row>
    <row r="8" spans="1:7" x14ac:dyDescent="0.25">
      <c r="A8" s="1" t="s">
        <v>9</v>
      </c>
      <c r="B8" s="1">
        <v>6</v>
      </c>
      <c r="C8" s="1"/>
      <c r="D8" s="1">
        <v>3</v>
      </c>
      <c r="E8" s="1">
        <v>2</v>
      </c>
      <c r="F8" s="1">
        <v>4</v>
      </c>
      <c r="G8" s="1">
        <f t="shared" si="0"/>
        <v>15</v>
      </c>
    </row>
    <row r="9" spans="1:7" x14ac:dyDescent="0.25">
      <c r="A9" s="1" t="s">
        <v>48</v>
      </c>
      <c r="B9" s="1">
        <v>8</v>
      </c>
      <c r="C9" s="26"/>
      <c r="D9" s="1">
        <v>1</v>
      </c>
      <c r="E9" s="1">
        <v>3</v>
      </c>
      <c r="F9" s="26"/>
      <c r="G9" s="1">
        <f t="shared" si="0"/>
        <v>12</v>
      </c>
    </row>
    <row r="10" spans="1:7" x14ac:dyDescent="0.25">
      <c r="A10" s="1" t="s">
        <v>10</v>
      </c>
      <c r="B10" s="1">
        <v>1</v>
      </c>
      <c r="C10" s="26"/>
      <c r="D10" s="1">
        <v>3</v>
      </c>
      <c r="E10" s="1"/>
      <c r="F10" s="1">
        <v>1</v>
      </c>
      <c r="G10" s="1">
        <f t="shared" si="0"/>
        <v>5</v>
      </c>
    </row>
    <row r="11" spans="1:7" x14ac:dyDescent="0.25">
      <c r="A11" s="1" t="s">
        <v>47</v>
      </c>
      <c r="B11" s="1">
        <v>9</v>
      </c>
      <c r="C11" s="26"/>
      <c r="D11" s="1">
        <v>2</v>
      </c>
      <c r="E11" s="1">
        <v>1</v>
      </c>
      <c r="F11" s="26"/>
      <c r="G11" s="1">
        <f t="shared" si="0"/>
        <v>12</v>
      </c>
    </row>
    <row r="12" spans="1:7" x14ac:dyDescent="0.25">
      <c r="A12" s="1" t="s">
        <v>11</v>
      </c>
      <c r="B12" s="26"/>
      <c r="C12" s="2">
        <v>1</v>
      </c>
      <c r="D12" s="1">
        <v>1</v>
      </c>
      <c r="E12" s="1">
        <v>3</v>
      </c>
      <c r="F12" s="1">
        <v>1</v>
      </c>
      <c r="G12" s="1">
        <f t="shared" si="0"/>
        <v>6</v>
      </c>
    </row>
    <row r="13" spans="1:7" x14ac:dyDescent="0.25">
      <c r="A13" s="1" t="s">
        <v>46</v>
      </c>
      <c r="B13" s="1">
        <v>2</v>
      </c>
      <c r="C13" s="26"/>
      <c r="D13" s="1">
        <v>3</v>
      </c>
      <c r="E13" s="1">
        <v>1</v>
      </c>
      <c r="F13" s="26"/>
      <c r="G13" s="1">
        <f t="shared" si="0"/>
        <v>6</v>
      </c>
    </row>
    <row r="14" spans="1:7" x14ac:dyDescent="0.25">
      <c r="A14" s="5" t="s">
        <v>12</v>
      </c>
      <c r="B14" s="5">
        <f t="shared" ref="B14:G14" si="1">SUM(B2:B13)</f>
        <v>50</v>
      </c>
      <c r="C14" s="5">
        <f t="shared" si="1"/>
        <v>7</v>
      </c>
      <c r="D14" s="5">
        <f t="shared" si="1"/>
        <v>22</v>
      </c>
      <c r="E14" s="5">
        <f t="shared" si="1"/>
        <v>25</v>
      </c>
      <c r="F14" s="5">
        <f t="shared" si="1"/>
        <v>12</v>
      </c>
      <c r="G14" s="3">
        <f t="shared" si="1"/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A4EE-651C-4286-A760-DE805FCA5BE9}">
  <dimension ref="A1:G14"/>
  <sheetViews>
    <sheetView workbookViewId="0">
      <selection activeCell="D34" sqref="D34"/>
    </sheetView>
  </sheetViews>
  <sheetFormatPr defaultRowHeight="15" x14ac:dyDescent="0.25"/>
  <cols>
    <col min="1" max="1" width="18.28515625" style="25" customWidth="1"/>
    <col min="2" max="2" width="18.7109375" style="25" customWidth="1"/>
    <col min="3" max="3" width="19.42578125" style="25" customWidth="1"/>
    <col min="4" max="4" width="16.5703125" style="25" customWidth="1"/>
    <col min="5" max="5" width="12.5703125" style="25" customWidth="1"/>
    <col min="6" max="6" width="28.85546875" style="25" customWidth="1"/>
    <col min="7" max="7" width="14.42578125" style="25" customWidth="1"/>
    <col min="8" max="16384" width="9.140625" style="25"/>
  </cols>
  <sheetData>
    <row r="1" spans="1:7" ht="38.25" x14ac:dyDescent="0.25">
      <c r="A1" s="3" t="s">
        <v>56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2</v>
      </c>
      <c r="C2" s="1"/>
      <c r="D2" s="1">
        <v>2</v>
      </c>
      <c r="E2" s="1">
        <v>1</v>
      </c>
      <c r="F2" s="1"/>
      <c r="G2" s="1">
        <f t="shared" ref="G2:G13" si="0">SUM(B2:F2)</f>
        <v>5</v>
      </c>
    </row>
    <row r="3" spans="1:7" x14ac:dyDescent="0.25">
      <c r="A3" s="1" t="s">
        <v>6</v>
      </c>
      <c r="B3" s="1">
        <v>3</v>
      </c>
      <c r="C3" s="1"/>
      <c r="D3" s="1"/>
      <c r="E3" s="1">
        <v>2</v>
      </c>
      <c r="F3" s="1"/>
      <c r="G3" s="1">
        <f t="shared" si="0"/>
        <v>5</v>
      </c>
    </row>
    <row r="4" spans="1:7" x14ac:dyDescent="0.25">
      <c r="A4" s="1" t="s">
        <v>50</v>
      </c>
      <c r="B4" s="1">
        <v>5</v>
      </c>
      <c r="C4" s="1"/>
      <c r="D4" s="1"/>
      <c r="E4" s="1">
        <v>4</v>
      </c>
      <c r="F4" s="1"/>
      <c r="G4" s="1">
        <f t="shared" si="0"/>
        <v>9</v>
      </c>
    </row>
    <row r="5" spans="1:7" x14ac:dyDescent="0.25">
      <c r="A5" s="1" t="s">
        <v>7</v>
      </c>
      <c r="B5" s="1"/>
      <c r="C5" s="1"/>
      <c r="D5" s="1"/>
      <c r="E5" s="1"/>
      <c r="F5" s="1">
        <v>1</v>
      </c>
      <c r="G5" s="1">
        <f t="shared" si="0"/>
        <v>1</v>
      </c>
    </row>
    <row r="6" spans="1:7" x14ac:dyDescent="0.25">
      <c r="A6" s="1" t="s">
        <v>49</v>
      </c>
      <c r="B6" s="1">
        <v>8</v>
      </c>
      <c r="C6" s="1"/>
      <c r="D6" s="1">
        <v>3</v>
      </c>
      <c r="E6" s="1">
        <v>2</v>
      </c>
      <c r="F6" s="1"/>
      <c r="G6" s="1">
        <f t="shared" si="0"/>
        <v>13</v>
      </c>
    </row>
    <row r="7" spans="1:7" x14ac:dyDescent="0.25">
      <c r="A7" s="1" t="s">
        <v>8</v>
      </c>
      <c r="B7" s="1">
        <v>3</v>
      </c>
      <c r="C7" s="1"/>
      <c r="D7" s="1">
        <v>5</v>
      </c>
      <c r="E7" s="1"/>
      <c r="F7" s="1">
        <v>2</v>
      </c>
      <c r="G7" s="1">
        <f t="shared" si="0"/>
        <v>10</v>
      </c>
    </row>
    <row r="8" spans="1:7" x14ac:dyDescent="0.25">
      <c r="A8" s="1" t="s">
        <v>9</v>
      </c>
      <c r="B8" s="1">
        <v>6</v>
      </c>
      <c r="C8" s="1"/>
      <c r="D8" s="1">
        <v>2</v>
      </c>
      <c r="E8" s="1">
        <v>5</v>
      </c>
      <c r="F8" s="1">
        <v>2</v>
      </c>
      <c r="G8" s="1">
        <f t="shared" si="0"/>
        <v>15</v>
      </c>
    </row>
    <row r="9" spans="1:7" x14ac:dyDescent="0.25">
      <c r="A9" s="1" t="s">
        <v>48</v>
      </c>
      <c r="B9" s="1">
        <v>5</v>
      </c>
      <c r="C9" s="2"/>
      <c r="D9" s="1">
        <v>1</v>
      </c>
      <c r="E9" s="2">
        <v>2</v>
      </c>
      <c r="F9" s="2">
        <v>1</v>
      </c>
      <c r="G9" s="2">
        <f t="shared" si="0"/>
        <v>9</v>
      </c>
    </row>
    <row r="10" spans="1:7" x14ac:dyDescent="0.25">
      <c r="A10" s="1" t="s">
        <v>10</v>
      </c>
      <c r="B10" s="2">
        <v>8</v>
      </c>
      <c r="C10" s="2"/>
      <c r="D10" s="2">
        <v>3</v>
      </c>
      <c r="E10" s="2">
        <v>1</v>
      </c>
      <c r="F10" s="2">
        <v>1</v>
      </c>
      <c r="G10" s="2">
        <f t="shared" si="0"/>
        <v>13</v>
      </c>
    </row>
    <row r="11" spans="1:7" x14ac:dyDescent="0.25">
      <c r="A11" s="1" t="s">
        <v>47</v>
      </c>
      <c r="B11" s="2">
        <v>3</v>
      </c>
      <c r="C11" s="2"/>
      <c r="D11" s="2">
        <v>2</v>
      </c>
      <c r="E11" s="2"/>
      <c r="F11" s="2">
        <v>5</v>
      </c>
      <c r="G11" s="2">
        <f t="shared" si="0"/>
        <v>10</v>
      </c>
    </row>
    <row r="12" spans="1:7" x14ac:dyDescent="0.25">
      <c r="A12" s="1" t="s">
        <v>11</v>
      </c>
      <c r="B12" s="2">
        <v>4</v>
      </c>
      <c r="C12" s="2">
        <v>6</v>
      </c>
      <c r="D12" s="2">
        <v>4</v>
      </c>
      <c r="E12" s="2">
        <v>1</v>
      </c>
      <c r="F12" s="2">
        <v>1</v>
      </c>
      <c r="G12" s="2">
        <f t="shared" si="0"/>
        <v>16</v>
      </c>
    </row>
    <row r="13" spans="1:7" x14ac:dyDescent="0.25">
      <c r="A13" s="1" t="s">
        <v>46</v>
      </c>
      <c r="B13" s="2">
        <v>6</v>
      </c>
      <c r="C13" s="2">
        <v>1</v>
      </c>
      <c r="D13" s="2">
        <v>1</v>
      </c>
      <c r="E13" s="2">
        <v>1</v>
      </c>
      <c r="F13" s="2"/>
      <c r="G13" s="2">
        <f t="shared" si="0"/>
        <v>9</v>
      </c>
    </row>
    <row r="14" spans="1:7" x14ac:dyDescent="0.25">
      <c r="A14" s="5" t="s">
        <v>12</v>
      </c>
      <c r="B14" s="5">
        <f t="shared" ref="B14:G14" si="1">SUM(B2:B13)</f>
        <v>53</v>
      </c>
      <c r="C14" s="5">
        <f t="shared" si="1"/>
        <v>7</v>
      </c>
      <c r="D14" s="5">
        <f t="shared" si="1"/>
        <v>23</v>
      </c>
      <c r="E14" s="5">
        <f t="shared" si="1"/>
        <v>19</v>
      </c>
      <c r="F14" s="5">
        <f t="shared" si="1"/>
        <v>13</v>
      </c>
      <c r="G14" s="5">
        <f t="shared" si="1"/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6FA4-063F-44F0-9E49-391507D61A21}">
  <dimension ref="A1:G14"/>
  <sheetViews>
    <sheetView workbookViewId="0">
      <selection activeCell="F24" sqref="F24"/>
    </sheetView>
  </sheetViews>
  <sheetFormatPr defaultRowHeight="15" x14ac:dyDescent="0.25"/>
  <cols>
    <col min="1" max="1" width="13" customWidth="1"/>
    <col min="2" max="2" width="16.5703125" customWidth="1"/>
    <col min="3" max="3" width="18.7109375" customWidth="1"/>
    <col min="4" max="4" width="13.28515625" customWidth="1"/>
    <col min="5" max="5" width="12.7109375" customWidth="1"/>
    <col min="6" max="6" width="23.5703125" customWidth="1"/>
    <col min="7" max="7" width="13.42578125" customWidth="1"/>
  </cols>
  <sheetData>
    <row r="1" spans="1:7" ht="38.25" x14ac:dyDescent="0.25">
      <c r="A1" s="3" t="s">
        <v>55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6</v>
      </c>
      <c r="C2" s="1">
        <v>1</v>
      </c>
      <c r="D2" s="1">
        <v>2</v>
      </c>
      <c r="E2" s="1"/>
      <c r="F2" s="1">
        <v>1</v>
      </c>
      <c r="G2" s="1">
        <v>10</v>
      </c>
    </row>
    <row r="3" spans="1:7" x14ac:dyDescent="0.25">
      <c r="A3" s="1" t="s">
        <v>6</v>
      </c>
      <c r="B3" s="1">
        <v>6</v>
      </c>
      <c r="C3" s="1">
        <v>1</v>
      </c>
      <c r="D3" s="1">
        <v>1</v>
      </c>
      <c r="E3" s="1">
        <v>1</v>
      </c>
      <c r="F3" s="1"/>
      <c r="G3" s="1">
        <v>9</v>
      </c>
    </row>
    <row r="4" spans="1:7" x14ac:dyDescent="0.25">
      <c r="A4" s="1" t="s">
        <v>50</v>
      </c>
      <c r="B4" s="1">
        <v>3</v>
      </c>
      <c r="C4" s="1"/>
      <c r="D4" s="1">
        <v>2</v>
      </c>
      <c r="E4" s="1">
        <v>3</v>
      </c>
      <c r="F4" s="1"/>
      <c r="G4" s="1">
        <v>8</v>
      </c>
    </row>
    <row r="5" spans="1:7" x14ac:dyDescent="0.25">
      <c r="A5" s="1" t="s">
        <v>7</v>
      </c>
      <c r="B5" s="1">
        <v>2</v>
      </c>
      <c r="C5" s="1"/>
      <c r="D5" s="1">
        <v>6</v>
      </c>
      <c r="E5" s="1">
        <v>1</v>
      </c>
      <c r="F5" s="1">
        <v>1</v>
      </c>
      <c r="G5" s="1">
        <v>10</v>
      </c>
    </row>
    <row r="6" spans="1:7" x14ac:dyDescent="0.25">
      <c r="A6" s="1" t="s">
        <v>49</v>
      </c>
      <c r="B6" s="1">
        <v>8</v>
      </c>
      <c r="C6" s="1">
        <v>1</v>
      </c>
      <c r="D6" s="1">
        <v>5</v>
      </c>
      <c r="E6" s="1">
        <v>2</v>
      </c>
      <c r="F6" s="1"/>
      <c r="G6" s="1">
        <v>16</v>
      </c>
    </row>
    <row r="7" spans="1:7" x14ac:dyDescent="0.25">
      <c r="A7" s="1" t="s">
        <v>8</v>
      </c>
      <c r="B7" s="1">
        <v>7</v>
      </c>
      <c r="C7" s="1"/>
      <c r="D7" s="1">
        <v>1</v>
      </c>
      <c r="E7" s="1">
        <v>2</v>
      </c>
      <c r="F7" s="1">
        <v>2</v>
      </c>
      <c r="G7" s="1">
        <v>12</v>
      </c>
    </row>
    <row r="8" spans="1:7" x14ac:dyDescent="0.25">
      <c r="A8" s="1" t="s">
        <v>9</v>
      </c>
      <c r="B8" s="1">
        <v>9</v>
      </c>
      <c r="C8" s="1"/>
      <c r="D8" s="1">
        <v>1</v>
      </c>
      <c r="E8" s="1"/>
      <c r="F8" s="1"/>
      <c r="G8" s="1">
        <v>10</v>
      </c>
    </row>
    <row r="9" spans="1:7" x14ac:dyDescent="0.25">
      <c r="A9" s="1" t="s">
        <v>48</v>
      </c>
      <c r="B9" s="1">
        <v>12</v>
      </c>
      <c r="C9" s="26"/>
      <c r="D9" s="1">
        <v>1</v>
      </c>
      <c r="E9" s="1">
        <v>1</v>
      </c>
      <c r="F9" s="26"/>
      <c r="G9" s="2">
        <v>14</v>
      </c>
    </row>
    <row r="10" spans="1:7" x14ac:dyDescent="0.25">
      <c r="A10" s="1" t="s">
        <v>10</v>
      </c>
      <c r="B10" s="1">
        <v>5</v>
      </c>
      <c r="C10" s="26"/>
      <c r="D10" s="1">
        <v>4</v>
      </c>
      <c r="E10" s="1">
        <v>6</v>
      </c>
      <c r="F10" s="1">
        <v>2</v>
      </c>
      <c r="G10" s="2">
        <v>17</v>
      </c>
    </row>
    <row r="11" spans="1:7" x14ac:dyDescent="0.25">
      <c r="A11" s="1" t="s">
        <v>47</v>
      </c>
      <c r="B11" s="1">
        <v>2</v>
      </c>
      <c r="C11" s="26"/>
      <c r="D11" s="1">
        <v>5</v>
      </c>
      <c r="E11" s="1">
        <v>5</v>
      </c>
      <c r="F11" s="2">
        <v>1</v>
      </c>
      <c r="G11" s="2">
        <v>13</v>
      </c>
    </row>
    <row r="12" spans="1:7" x14ac:dyDescent="0.25">
      <c r="A12" s="1" t="s">
        <v>11</v>
      </c>
      <c r="B12" s="2">
        <v>8</v>
      </c>
      <c r="C12" s="2"/>
      <c r="D12" s="1"/>
      <c r="E12" s="1">
        <v>5</v>
      </c>
      <c r="F12" s="1">
        <v>3</v>
      </c>
      <c r="G12" s="2">
        <v>16</v>
      </c>
    </row>
    <row r="13" spans="1:7" x14ac:dyDescent="0.25">
      <c r="A13" s="1" t="s">
        <v>46</v>
      </c>
      <c r="B13" s="1">
        <v>4</v>
      </c>
      <c r="C13" s="2">
        <v>1</v>
      </c>
      <c r="D13" s="1">
        <v>2</v>
      </c>
      <c r="E13" s="1"/>
      <c r="F13" s="2">
        <v>1</v>
      </c>
      <c r="G13" s="2">
        <v>8</v>
      </c>
    </row>
    <row r="14" spans="1:7" x14ac:dyDescent="0.25">
      <c r="A14" s="5" t="s">
        <v>12</v>
      </c>
      <c r="B14" s="5">
        <f>SUM(B2:B13)</f>
        <v>72</v>
      </c>
      <c r="C14" s="5">
        <f>SUM(C2:C13)</f>
        <v>4</v>
      </c>
      <c r="D14" s="5">
        <f>SUM(D2:D13)</f>
        <v>30</v>
      </c>
      <c r="E14" s="5">
        <f>SUM(E2:E13)</f>
        <v>26</v>
      </c>
      <c r="F14" s="5">
        <f>SUM(F2:F13)</f>
        <v>11</v>
      </c>
      <c r="G14" s="27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ED39-579F-4E6D-AAC5-B11341E31F2D}">
  <dimension ref="A1:G14"/>
  <sheetViews>
    <sheetView workbookViewId="0">
      <selection activeCell="F2" sqref="F2:F14"/>
    </sheetView>
  </sheetViews>
  <sheetFormatPr defaultRowHeight="15" x14ac:dyDescent="0.25"/>
  <cols>
    <col min="1" max="1" width="18.28515625" style="25" customWidth="1"/>
    <col min="2" max="2" width="18.7109375" style="25" customWidth="1"/>
    <col min="3" max="3" width="18.5703125" style="25" customWidth="1"/>
    <col min="4" max="4" width="13.28515625" style="25" customWidth="1"/>
    <col min="5" max="5" width="12.5703125" style="25" customWidth="1"/>
    <col min="6" max="6" width="27.28515625" style="25" customWidth="1"/>
    <col min="7" max="7" width="12.85546875" style="25" customWidth="1"/>
    <col min="8" max="16384" width="9.140625" style="25"/>
  </cols>
  <sheetData>
    <row r="1" spans="1:7" ht="38.25" x14ac:dyDescent="0.25">
      <c r="A1" s="3" t="s">
        <v>54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19</v>
      </c>
      <c r="C2" s="1"/>
      <c r="D2" s="1">
        <v>3</v>
      </c>
      <c r="E2" s="1">
        <v>3</v>
      </c>
      <c r="F2" s="1">
        <v>2</v>
      </c>
      <c r="G2" s="1">
        <f t="shared" ref="G2:G13" si="0">SUM(B2:F2)</f>
        <v>27</v>
      </c>
    </row>
    <row r="3" spans="1:7" x14ac:dyDescent="0.25">
      <c r="A3" s="1" t="s">
        <v>6</v>
      </c>
      <c r="B3" s="1">
        <v>7</v>
      </c>
      <c r="C3" s="1"/>
      <c r="D3" s="1">
        <v>3</v>
      </c>
      <c r="E3" s="1"/>
      <c r="F3" s="1"/>
      <c r="G3" s="1">
        <f t="shared" si="0"/>
        <v>10</v>
      </c>
    </row>
    <row r="4" spans="1:7" x14ac:dyDescent="0.25">
      <c r="A4" s="1" t="s">
        <v>50</v>
      </c>
      <c r="B4" s="1">
        <v>6</v>
      </c>
      <c r="C4" s="1"/>
      <c r="D4" s="1">
        <v>9</v>
      </c>
      <c r="E4" s="1"/>
      <c r="F4" s="1">
        <v>1</v>
      </c>
      <c r="G4" s="1">
        <f t="shared" si="0"/>
        <v>16</v>
      </c>
    </row>
    <row r="5" spans="1:7" x14ac:dyDescent="0.25">
      <c r="A5" s="1" t="s">
        <v>7</v>
      </c>
      <c r="B5" s="1">
        <v>9</v>
      </c>
      <c r="C5" s="1"/>
      <c r="D5" s="1">
        <v>4</v>
      </c>
      <c r="E5" s="1">
        <v>1</v>
      </c>
      <c r="F5" s="1">
        <v>1</v>
      </c>
      <c r="G5" s="1">
        <f t="shared" si="0"/>
        <v>15</v>
      </c>
    </row>
    <row r="6" spans="1:7" x14ac:dyDescent="0.25">
      <c r="A6" s="1" t="s">
        <v>49</v>
      </c>
      <c r="B6" s="1">
        <v>5</v>
      </c>
      <c r="C6" s="1"/>
      <c r="D6" s="1">
        <v>2</v>
      </c>
      <c r="E6" s="1">
        <v>1</v>
      </c>
      <c r="F6" s="1">
        <v>2</v>
      </c>
      <c r="G6" s="1">
        <f t="shared" si="0"/>
        <v>10</v>
      </c>
    </row>
    <row r="7" spans="1:7" x14ac:dyDescent="0.25">
      <c r="A7" s="1" t="s">
        <v>8</v>
      </c>
      <c r="B7" s="1">
        <v>9</v>
      </c>
      <c r="C7" s="1"/>
      <c r="D7" s="1"/>
      <c r="E7" s="1"/>
      <c r="F7" s="1">
        <v>1</v>
      </c>
      <c r="G7" s="1">
        <f t="shared" si="0"/>
        <v>10</v>
      </c>
    </row>
    <row r="8" spans="1:7" x14ac:dyDescent="0.25">
      <c r="A8" s="1" t="s">
        <v>9</v>
      </c>
      <c r="B8" s="1">
        <v>5</v>
      </c>
      <c r="C8" s="1"/>
      <c r="D8" s="1">
        <v>5</v>
      </c>
      <c r="E8" s="1"/>
      <c r="F8" s="1"/>
      <c r="G8" s="1">
        <f t="shared" si="0"/>
        <v>10</v>
      </c>
    </row>
    <row r="9" spans="1:7" x14ac:dyDescent="0.25">
      <c r="A9" s="1" t="s">
        <v>48</v>
      </c>
      <c r="B9" s="1">
        <v>3</v>
      </c>
      <c r="C9" s="2"/>
      <c r="D9" s="1">
        <v>1</v>
      </c>
      <c r="E9" s="2">
        <v>3</v>
      </c>
      <c r="F9" s="2">
        <v>2</v>
      </c>
      <c r="G9" s="2">
        <f t="shared" si="0"/>
        <v>9</v>
      </c>
    </row>
    <row r="10" spans="1:7" x14ac:dyDescent="0.25">
      <c r="A10" s="1" t="s">
        <v>10</v>
      </c>
      <c r="B10" s="2">
        <v>2</v>
      </c>
      <c r="C10" s="2"/>
      <c r="D10" s="2">
        <v>4</v>
      </c>
      <c r="E10" s="2">
        <v>5</v>
      </c>
      <c r="F10" s="2">
        <v>3</v>
      </c>
      <c r="G10" s="2">
        <f t="shared" si="0"/>
        <v>14</v>
      </c>
    </row>
    <row r="11" spans="1:7" x14ac:dyDescent="0.25">
      <c r="A11" s="1" t="s">
        <v>47</v>
      </c>
      <c r="B11" s="2">
        <v>10</v>
      </c>
      <c r="C11" s="2">
        <v>2</v>
      </c>
      <c r="D11" s="2">
        <v>1</v>
      </c>
      <c r="E11" s="2">
        <v>1</v>
      </c>
      <c r="F11" s="2"/>
      <c r="G11" s="2">
        <f t="shared" si="0"/>
        <v>14</v>
      </c>
    </row>
    <row r="12" spans="1:7" x14ac:dyDescent="0.25">
      <c r="A12" s="1" t="s">
        <v>11</v>
      </c>
      <c r="B12" s="2">
        <v>3</v>
      </c>
      <c r="C12" s="2"/>
      <c r="D12" s="2">
        <v>2</v>
      </c>
      <c r="E12" s="2"/>
      <c r="F12" s="2"/>
      <c r="G12" s="2">
        <f t="shared" si="0"/>
        <v>5</v>
      </c>
    </row>
    <row r="13" spans="1:7" x14ac:dyDescent="0.25">
      <c r="A13" s="1" t="s">
        <v>46</v>
      </c>
      <c r="B13" s="2">
        <v>12</v>
      </c>
      <c r="C13" s="2">
        <v>1</v>
      </c>
      <c r="D13" s="2">
        <v>4</v>
      </c>
      <c r="E13" s="2"/>
      <c r="F13" s="2">
        <v>1</v>
      </c>
      <c r="G13" s="2">
        <f t="shared" si="0"/>
        <v>18</v>
      </c>
    </row>
    <row r="14" spans="1:7" x14ac:dyDescent="0.25">
      <c r="A14" s="5" t="s">
        <v>12</v>
      </c>
      <c r="B14" s="5">
        <f t="shared" ref="B14:G14" si="1">SUM(B2:B13)</f>
        <v>90</v>
      </c>
      <c r="C14" s="5">
        <f t="shared" si="1"/>
        <v>3</v>
      </c>
      <c r="D14" s="5">
        <f t="shared" si="1"/>
        <v>38</v>
      </c>
      <c r="E14" s="5">
        <f t="shared" si="1"/>
        <v>14</v>
      </c>
      <c r="F14" s="5">
        <f t="shared" si="1"/>
        <v>13</v>
      </c>
      <c r="G14" s="5">
        <f t="shared" si="1"/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0D1F-BEE2-4D8F-B8CC-55E87FE13879}">
  <dimension ref="A1:G14"/>
  <sheetViews>
    <sheetView workbookViewId="0">
      <selection activeCell="L19" sqref="L19"/>
    </sheetView>
  </sheetViews>
  <sheetFormatPr defaultRowHeight="15" x14ac:dyDescent="0.25"/>
  <cols>
    <col min="1" max="1" width="13.85546875" customWidth="1"/>
    <col min="2" max="2" width="17.85546875" customWidth="1"/>
    <col min="3" max="3" width="18.140625" customWidth="1"/>
    <col min="4" max="4" width="15.7109375" customWidth="1"/>
    <col min="5" max="5" width="14.7109375" customWidth="1"/>
    <col min="6" max="6" width="25" customWidth="1"/>
    <col min="7" max="7" width="18" customWidth="1"/>
  </cols>
  <sheetData>
    <row r="1" spans="1:7" ht="38.25" x14ac:dyDescent="0.25">
      <c r="A1" s="3" t="s">
        <v>53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12</v>
      </c>
      <c r="C2" s="1"/>
      <c r="D2" s="1"/>
      <c r="E2" s="1"/>
      <c r="F2" s="1">
        <v>1</v>
      </c>
      <c r="G2" s="1">
        <v>13</v>
      </c>
    </row>
    <row r="3" spans="1:7" x14ac:dyDescent="0.25">
      <c r="A3" s="1" t="s">
        <v>6</v>
      </c>
      <c r="B3" s="1">
        <v>11</v>
      </c>
      <c r="C3" s="1"/>
      <c r="D3" s="1">
        <v>1</v>
      </c>
      <c r="E3" s="1">
        <v>1</v>
      </c>
      <c r="F3" s="1"/>
      <c r="G3" s="1">
        <v>13</v>
      </c>
    </row>
    <row r="4" spans="1:7" x14ac:dyDescent="0.25">
      <c r="A4" s="1" t="s">
        <v>50</v>
      </c>
      <c r="B4" s="1">
        <v>11</v>
      </c>
      <c r="C4" s="1"/>
      <c r="D4" s="1">
        <v>3</v>
      </c>
      <c r="E4" s="1">
        <v>3</v>
      </c>
      <c r="F4" s="1"/>
      <c r="G4" s="1">
        <v>17</v>
      </c>
    </row>
    <row r="5" spans="1:7" x14ac:dyDescent="0.25">
      <c r="A5" s="1" t="s">
        <v>7</v>
      </c>
      <c r="B5" s="1">
        <v>9</v>
      </c>
      <c r="C5" s="1">
        <v>1</v>
      </c>
      <c r="D5" s="1">
        <v>1</v>
      </c>
      <c r="E5" s="1"/>
      <c r="F5" s="1"/>
      <c r="G5" s="1">
        <v>11</v>
      </c>
    </row>
    <row r="6" spans="1:7" x14ac:dyDescent="0.25">
      <c r="A6" s="1" t="s">
        <v>49</v>
      </c>
      <c r="B6" s="1">
        <v>17</v>
      </c>
      <c r="C6" s="1">
        <v>1</v>
      </c>
      <c r="D6" s="1">
        <v>1</v>
      </c>
      <c r="E6" s="1">
        <v>2</v>
      </c>
      <c r="F6" s="1"/>
      <c r="G6" s="1">
        <v>21</v>
      </c>
    </row>
    <row r="7" spans="1:7" x14ac:dyDescent="0.25">
      <c r="A7" s="1" t="s">
        <v>8</v>
      </c>
      <c r="B7" s="1">
        <v>5</v>
      </c>
      <c r="C7" s="1"/>
      <c r="D7" s="1">
        <v>1</v>
      </c>
      <c r="E7" s="1"/>
      <c r="F7" s="1"/>
      <c r="G7" s="1">
        <v>6</v>
      </c>
    </row>
    <row r="8" spans="1:7" x14ac:dyDescent="0.25">
      <c r="A8" s="1" t="s">
        <v>9</v>
      </c>
      <c r="B8" s="1">
        <v>14</v>
      </c>
      <c r="C8" s="1"/>
      <c r="D8" s="1">
        <v>1</v>
      </c>
      <c r="E8" s="1">
        <v>1</v>
      </c>
      <c r="F8" s="1">
        <v>2</v>
      </c>
      <c r="G8" s="1">
        <v>18</v>
      </c>
    </row>
    <row r="9" spans="1:7" x14ac:dyDescent="0.25">
      <c r="A9" s="1" t="s">
        <v>48</v>
      </c>
      <c r="B9" s="1">
        <v>10</v>
      </c>
      <c r="C9" s="2">
        <v>1</v>
      </c>
      <c r="D9" s="1">
        <v>1</v>
      </c>
      <c r="E9" s="1">
        <v>3</v>
      </c>
      <c r="F9" s="26"/>
      <c r="G9" s="2">
        <v>15</v>
      </c>
    </row>
    <row r="10" spans="1:7" x14ac:dyDescent="0.25">
      <c r="A10" s="1" t="s">
        <v>10</v>
      </c>
      <c r="B10" s="1">
        <v>4</v>
      </c>
      <c r="C10" s="2">
        <v>3</v>
      </c>
      <c r="D10" s="1">
        <v>1</v>
      </c>
      <c r="E10" s="1">
        <v>3</v>
      </c>
      <c r="F10" s="1"/>
      <c r="G10" s="2">
        <v>11</v>
      </c>
    </row>
    <row r="11" spans="1:7" x14ac:dyDescent="0.25">
      <c r="A11" s="1" t="s">
        <v>47</v>
      </c>
      <c r="B11" s="1">
        <v>6</v>
      </c>
      <c r="C11" s="2">
        <v>1</v>
      </c>
      <c r="D11" s="1">
        <v>3</v>
      </c>
      <c r="E11" s="1">
        <v>2</v>
      </c>
      <c r="F11" s="2">
        <v>1</v>
      </c>
      <c r="G11" s="2">
        <v>13</v>
      </c>
    </row>
    <row r="12" spans="1:7" x14ac:dyDescent="0.25">
      <c r="A12" s="1" t="s">
        <v>11</v>
      </c>
      <c r="B12" s="2">
        <v>9</v>
      </c>
      <c r="C12" s="2"/>
      <c r="D12" s="1">
        <v>2</v>
      </c>
      <c r="E12" s="1">
        <v>3</v>
      </c>
      <c r="F12" s="1"/>
      <c r="G12" s="2">
        <v>14</v>
      </c>
    </row>
    <row r="13" spans="1:7" x14ac:dyDescent="0.25">
      <c r="A13" s="1" t="s">
        <v>46</v>
      </c>
      <c r="B13" s="1">
        <v>9</v>
      </c>
      <c r="C13" s="2"/>
      <c r="D13" s="1"/>
      <c r="E13" s="1">
        <v>5</v>
      </c>
      <c r="F13" s="2"/>
      <c r="G13" s="2">
        <v>14</v>
      </c>
    </row>
    <row r="14" spans="1:7" x14ac:dyDescent="0.25">
      <c r="A14" s="5" t="s">
        <v>12</v>
      </c>
      <c r="B14" s="5">
        <f>SUM(B2:B13)</f>
        <v>117</v>
      </c>
      <c r="C14" s="5">
        <f>SUM(C2:C13)</f>
        <v>7</v>
      </c>
      <c r="D14" s="5">
        <f>SUM(D2:D13)</f>
        <v>15</v>
      </c>
      <c r="E14" s="5">
        <f>SUM(E2:E13)</f>
        <v>23</v>
      </c>
      <c r="F14" s="5">
        <f>SUM(F2:F13)</f>
        <v>4</v>
      </c>
      <c r="G14" s="27">
        <v>166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BAAA-56FF-4079-ADF2-BDD6BE41FA9C}">
  <dimension ref="A1:G14"/>
  <sheetViews>
    <sheetView workbookViewId="0">
      <selection activeCell="D24" sqref="D24"/>
    </sheetView>
  </sheetViews>
  <sheetFormatPr defaultRowHeight="15" x14ac:dyDescent="0.25"/>
  <cols>
    <col min="1" max="1" width="18.28515625" style="25" customWidth="1"/>
    <col min="2" max="2" width="18.7109375" style="25" customWidth="1"/>
    <col min="3" max="3" width="20.85546875" style="25" customWidth="1"/>
    <col min="4" max="4" width="16.5703125" style="25" customWidth="1"/>
    <col min="5" max="5" width="12.5703125" style="25" customWidth="1"/>
    <col min="6" max="6" width="23.140625" style="25" customWidth="1"/>
    <col min="7" max="7" width="13.42578125" style="25" customWidth="1"/>
    <col min="8" max="16384" width="9.140625" style="25"/>
  </cols>
  <sheetData>
    <row r="1" spans="1:7" ht="38.25" x14ac:dyDescent="0.25">
      <c r="A1" s="3" t="s">
        <v>52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12</v>
      </c>
    </row>
    <row r="2" spans="1:7" x14ac:dyDescent="0.25">
      <c r="A2" s="1" t="s">
        <v>5</v>
      </c>
      <c r="B2" s="1">
        <v>16</v>
      </c>
      <c r="C2" s="1"/>
      <c r="D2" s="1">
        <v>4</v>
      </c>
      <c r="E2" s="1"/>
      <c r="F2" s="1">
        <v>1</v>
      </c>
      <c r="G2" s="1">
        <f t="shared" ref="G2:G13" si="0">SUM(B2:F2)</f>
        <v>21</v>
      </c>
    </row>
    <row r="3" spans="1:7" x14ac:dyDescent="0.25">
      <c r="A3" s="1" t="s">
        <v>6</v>
      </c>
      <c r="B3" s="1">
        <v>12</v>
      </c>
      <c r="C3" s="1"/>
      <c r="D3" s="1">
        <v>2</v>
      </c>
      <c r="E3" s="1"/>
      <c r="F3" s="1"/>
      <c r="G3" s="1">
        <f t="shared" si="0"/>
        <v>14</v>
      </c>
    </row>
    <row r="4" spans="1:7" x14ac:dyDescent="0.25">
      <c r="A4" s="1" t="s">
        <v>50</v>
      </c>
      <c r="B4" s="1">
        <v>7</v>
      </c>
      <c r="C4" s="1"/>
      <c r="D4" s="1">
        <v>4</v>
      </c>
      <c r="E4" s="1">
        <v>2</v>
      </c>
      <c r="F4" s="1"/>
      <c r="G4" s="1">
        <f t="shared" si="0"/>
        <v>13</v>
      </c>
    </row>
    <row r="5" spans="1:7" x14ac:dyDescent="0.25">
      <c r="A5" s="1" t="s">
        <v>7</v>
      </c>
      <c r="B5" s="1">
        <v>9</v>
      </c>
      <c r="C5" s="1">
        <v>6</v>
      </c>
      <c r="D5" s="1"/>
      <c r="E5" s="1"/>
      <c r="F5" s="1"/>
      <c r="G5" s="1">
        <f t="shared" si="0"/>
        <v>15</v>
      </c>
    </row>
    <row r="6" spans="1:7" x14ac:dyDescent="0.25">
      <c r="A6" s="1" t="s">
        <v>49</v>
      </c>
      <c r="B6" s="1">
        <v>5</v>
      </c>
      <c r="C6" s="1">
        <v>3</v>
      </c>
      <c r="D6" s="1">
        <v>2</v>
      </c>
      <c r="E6" s="1">
        <v>4</v>
      </c>
      <c r="F6" s="1"/>
      <c r="G6" s="1">
        <f t="shared" si="0"/>
        <v>14</v>
      </c>
    </row>
    <row r="7" spans="1:7" x14ac:dyDescent="0.25">
      <c r="A7" s="1" t="s">
        <v>8</v>
      </c>
      <c r="B7" s="1">
        <v>11</v>
      </c>
      <c r="C7" s="1"/>
      <c r="D7" s="1">
        <v>6</v>
      </c>
      <c r="E7" s="1">
        <v>1</v>
      </c>
      <c r="F7" s="1"/>
      <c r="G7" s="1">
        <f t="shared" si="0"/>
        <v>18</v>
      </c>
    </row>
    <row r="8" spans="1:7" x14ac:dyDescent="0.25">
      <c r="A8" s="1" t="s">
        <v>9</v>
      </c>
      <c r="B8" s="1">
        <v>5</v>
      </c>
      <c r="C8" s="1"/>
      <c r="D8" s="1"/>
      <c r="E8" s="1"/>
      <c r="F8" s="1"/>
      <c r="G8" s="1">
        <f t="shared" si="0"/>
        <v>5</v>
      </c>
    </row>
    <row r="9" spans="1:7" x14ac:dyDescent="0.25">
      <c r="A9" s="1" t="s">
        <v>48</v>
      </c>
      <c r="B9" s="1">
        <v>4</v>
      </c>
      <c r="C9" s="2">
        <v>2</v>
      </c>
      <c r="D9" s="1">
        <v>1</v>
      </c>
      <c r="E9" s="2">
        <v>4</v>
      </c>
      <c r="F9" s="2"/>
      <c r="G9" s="2">
        <f t="shared" si="0"/>
        <v>11</v>
      </c>
    </row>
    <row r="10" spans="1:7" x14ac:dyDescent="0.25">
      <c r="A10" s="1" t="s">
        <v>10</v>
      </c>
      <c r="B10" s="2">
        <v>6</v>
      </c>
      <c r="C10" s="2">
        <v>3</v>
      </c>
      <c r="D10" s="2">
        <v>2</v>
      </c>
      <c r="E10" s="2">
        <v>1</v>
      </c>
      <c r="F10" s="2"/>
      <c r="G10" s="2">
        <f t="shared" si="0"/>
        <v>12</v>
      </c>
    </row>
    <row r="11" spans="1:7" x14ac:dyDescent="0.25">
      <c r="A11" s="1" t="s">
        <v>47</v>
      </c>
      <c r="B11" s="2">
        <v>9</v>
      </c>
      <c r="C11" s="2">
        <v>9</v>
      </c>
      <c r="D11" s="2">
        <v>1</v>
      </c>
      <c r="E11" s="2"/>
      <c r="F11" s="2">
        <v>1</v>
      </c>
      <c r="G11" s="2">
        <f t="shared" si="0"/>
        <v>20</v>
      </c>
    </row>
    <row r="12" spans="1:7" x14ac:dyDescent="0.25">
      <c r="A12" s="1" t="s">
        <v>11</v>
      </c>
      <c r="B12" s="2">
        <v>5</v>
      </c>
      <c r="C12" s="2"/>
      <c r="D12" s="2"/>
      <c r="E12" s="2">
        <v>3</v>
      </c>
      <c r="F12" s="2">
        <v>1</v>
      </c>
      <c r="G12" s="2">
        <f t="shared" si="0"/>
        <v>9</v>
      </c>
    </row>
    <row r="13" spans="1:7" x14ac:dyDescent="0.25">
      <c r="A13" s="1" t="s">
        <v>46</v>
      </c>
      <c r="B13" s="2">
        <v>4</v>
      </c>
      <c r="C13" s="2"/>
      <c r="D13" s="2"/>
      <c r="E13" s="2">
        <v>2</v>
      </c>
      <c r="F13" s="2"/>
      <c r="G13" s="2">
        <f t="shared" si="0"/>
        <v>6</v>
      </c>
    </row>
    <row r="14" spans="1:7" x14ac:dyDescent="0.25">
      <c r="A14" s="5" t="s">
        <v>12</v>
      </c>
      <c r="B14" s="5">
        <f t="shared" ref="B14:G14" si="1">SUM(B2:B13)</f>
        <v>93</v>
      </c>
      <c r="C14" s="5">
        <f t="shared" si="1"/>
        <v>23</v>
      </c>
      <c r="D14" s="5">
        <f t="shared" si="1"/>
        <v>22</v>
      </c>
      <c r="E14" s="5">
        <f t="shared" si="1"/>
        <v>17</v>
      </c>
      <c r="F14" s="5">
        <f t="shared" si="1"/>
        <v>3</v>
      </c>
      <c r="G14" s="5">
        <f t="shared" si="1"/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Header Definition</vt:lpstr>
      <vt:lpstr>Description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RUMUSAN PERMOHONA HK 2010-2025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 Hydrografi</dc:creator>
  <cp:lastModifiedBy>Haji Mohammad Eddy Iswardi  Bin Haji Bangok</cp:lastModifiedBy>
  <dcterms:created xsi:type="dcterms:W3CDTF">2017-02-28T03:51:45Z</dcterms:created>
  <dcterms:modified xsi:type="dcterms:W3CDTF">2025-12-31T03:48:46Z</dcterms:modified>
</cp:coreProperties>
</file>